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Users\jslakey\Box Sync\Schools Team folder\Snapshots\Charter Renewals\Uploaded documents\"/>
    </mc:Choice>
  </mc:AlternateContent>
  <xr:revisionPtr revIDLastSave="0" documentId="13_ncr:1_{6C9DBEE7-FF47-4EA8-BA05-BFA11B2D9771}" xr6:coauthVersionLast="45" xr6:coauthVersionMax="45" xr10:uidLastSave="{00000000-0000-0000-0000-000000000000}"/>
  <bookViews>
    <workbookView xWindow="-110" yWindow="-110" windowWidth="22780" windowHeight="14660" xr2:uid="{3508F7EE-7FB7-5840-A557-28E9DAAF431C}"/>
  </bookViews>
  <sheets>
    <sheet name="Overview" sheetId="1" r:id="rId1"/>
    <sheet name="Renewal Self-Assessment Tool" sheetId="3" r:id="rId2"/>
    <sheet name="Timeline Tool" sheetId="4" r:id="rId3"/>
    <sheet name="Authorizer Engagement Tool" sheetId="5" r:id="rId4"/>
    <sheet name="Community Engagement Tool" sheetId="13" r:id="rId5"/>
    <sheet name="CCSA Contacts" sheetId="2" r:id="rId6"/>
    <sheet name="Renewal Resources" sheetId="10" r:id="rId7"/>
    <sheet name="Drop Down Menus" sheetId="7" state="hidden" r:id="rId8"/>
    <sheet name="vlookup table_district" sheetId="9" state="hidden" r:id="rId9"/>
    <sheet name="vlookup_county" sheetId="12" state="hidden" r:id="rId10"/>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23" i="4" l="1"/>
  <c r="F23" i="4"/>
  <c r="E23" i="4"/>
  <c r="D23" i="4"/>
  <c r="C23" i="4"/>
  <c r="B23" i="4"/>
  <c r="G35" i="4" l="1"/>
  <c r="F35" i="4"/>
  <c r="E35" i="4"/>
  <c r="D35" i="4"/>
  <c r="C35" i="4"/>
  <c r="B35" i="4"/>
  <c r="G31" i="4"/>
  <c r="F31" i="4"/>
  <c r="E31" i="4"/>
  <c r="D31" i="4"/>
  <c r="C31" i="4"/>
  <c r="B31" i="4"/>
  <c r="G27" i="4"/>
  <c r="F27" i="4"/>
  <c r="E27" i="4"/>
  <c r="D27" i="4"/>
  <c r="C27" i="4"/>
  <c r="B27" i="4"/>
  <c r="I19" i="4"/>
  <c r="H19" i="4"/>
  <c r="G19" i="4"/>
  <c r="F19" i="4"/>
  <c r="E19" i="4"/>
  <c r="I15" i="4"/>
  <c r="H15" i="4"/>
  <c r="G15" i="4"/>
  <c r="F15" i="4"/>
  <c r="E15" i="4"/>
  <c r="D15" i="4"/>
  <c r="C15" i="4"/>
  <c r="B15" i="4"/>
  <c r="D19" i="4"/>
  <c r="C19" i="4"/>
  <c r="B19" i="4"/>
</calcChain>
</file>

<file path=xl/sharedStrings.xml><?xml version="1.0" encoding="utf-8"?>
<sst xmlns="http://schemas.openxmlformats.org/spreadsheetml/2006/main" count="595" uniqueCount="258">
  <si>
    <t>Charter Renewal Strategic Planning Tool</t>
  </si>
  <si>
    <t>Actions</t>
  </si>
  <si>
    <t>Resources</t>
  </si>
  <si>
    <t>CCSA Advocacy Contacts</t>
  </si>
  <si>
    <t>Los Angeles Region</t>
  </si>
  <si>
    <t>Southern California Region</t>
  </si>
  <si>
    <t>Renewal Self-Assessment</t>
  </si>
  <si>
    <t>Renewal Timeline</t>
  </si>
  <si>
    <t>Authorizer Engagement Plan</t>
  </si>
  <si>
    <t>Community Engagement Plan</t>
  </si>
  <si>
    <t>Timeline Tool</t>
  </si>
  <si>
    <t>Authorizer Engagement Tool</t>
  </si>
  <si>
    <t>Step 1: Identify your targets</t>
  </si>
  <si>
    <t>What is your current relationship with staff?</t>
  </si>
  <si>
    <t>How aligned are board members and staff on renewal procedures?</t>
  </si>
  <si>
    <t>Step 2: Research your targets</t>
  </si>
  <si>
    <t>What is your current relationship with each board member?</t>
  </si>
  <si>
    <t>What is the board's voting history on charter renewals?</t>
  </si>
  <si>
    <t>Who influences key decision makers?</t>
  </si>
  <si>
    <t>Board Member</t>
  </si>
  <si>
    <t>Priority Issue Areas/Influencers/Other Notes</t>
  </si>
  <si>
    <t>Tactic</t>
  </si>
  <si>
    <t>Team Lead</t>
  </si>
  <si>
    <t>Deadline</t>
  </si>
  <si>
    <t>Status</t>
  </si>
  <si>
    <t>Not Started</t>
  </si>
  <si>
    <t>In Progress</t>
  </si>
  <si>
    <t>Complete</t>
  </si>
  <si>
    <t>Step 3: Create a plan to execute your authorizer engagement strategy</t>
  </si>
  <si>
    <t>Notes</t>
  </si>
  <si>
    <t>In-person meeting</t>
  </si>
  <si>
    <t>Email/letter of support</t>
  </si>
  <si>
    <t>Calls of support</t>
  </si>
  <si>
    <t>School visits</t>
  </si>
  <si>
    <t>Press release</t>
  </si>
  <si>
    <t>Social media posts</t>
  </si>
  <si>
    <t>Current Authorizer</t>
  </si>
  <si>
    <t>District</t>
  </si>
  <si>
    <t>County</t>
  </si>
  <si>
    <t>Countywide</t>
  </si>
  <si>
    <t>State</t>
  </si>
  <si>
    <t>Academic Outcomes</t>
  </si>
  <si>
    <t>Operations</t>
  </si>
  <si>
    <t>Governance</t>
  </si>
  <si>
    <t>Financials</t>
  </si>
  <si>
    <t>Which student populations are underrepresented? Why?</t>
  </si>
  <si>
    <t>What recruitment and enrollment practices do you employ to serve a student population that reflects the community?</t>
  </si>
  <si>
    <t>How does your special education status (school of the district, LEA for SPED) impact your enrollment of students with disabilities?</t>
  </si>
  <si>
    <t>Renewal Track</t>
  </si>
  <si>
    <t>What are you data strengths? Weaknesses?</t>
  </si>
  <si>
    <t>Ex. Our students progress closer to standard on ELA as they move to higher grades</t>
  </si>
  <si>
    <t>Ex. 70% of our students are considered Prepared on the CCI in 2019</t>
  </si>
  <si>
    <t>Compared to the district/county, does your school serve a similar/higher proportion of historically disadvantaged students?</t>
  </si>
  <si>
    <t>Ex. We serve 5% more students with disabilities and 5% Latinx students</t>
  </si>
  <si>
    <t>Ex. We serve 10% fewer EL students, in part because our reclassification rate is very high</t>
  </si>
  <si>
    <t>Ex. As a school of the district, the district makes enrollment determinations for all students currently enrolled with an IEP</t>
  </si>
  <si>
    <t>Ex. We conduct targeted outreach and recruitment in low-income housing communities and we work with Head Start programs to recruit TK/K</t>
  </si>
  <si>
    <t>Ex. Our Academic Indicators were Green in 2019</t>
  </si>
  <si>
    <t>Ex. Our Suspension Rate Indicator was Red in 2019</t>
  </si>
  <si>
    <t>Students Served</t>
  </si>
  <si>
    <t xml:space="preserve">Answer the questions below to assess how your school is doing in the areas of academic achievement, students served, operations, governance and financials. The questions that are underlined and bold in blue represent links to additional resources to help answer these questions. </t>
  </si>
  <si>
    <t>Will staff issue a specific recommendation for approval or denial?</t>
  </si>
  <si>
    <t>Board Member Position</t>
  </si>
  <si>
    <t>Support</t>
  </si>
  <si>
    <t>Oppose</t>
  </si>
  <si>
    <t>Unknown</t>
  </si>
  <si>
    <t>Position</t>
  </si>
  <si>
    <t>Have you adopted all provisions of SB126 to comply with the Brown Act, Government Code 1090, Political Reform Act and CA Public Records Act?</t>
  </si>
  <si>
    <t>Submit to County</t>
  </si>
  <si>
    <t>July</t>
  </si>
  <si>
    <t>October</t>
  </si>
  <si>
    <t>November</t>
  </si>
  <si>
    <t>February</t>
  </si>
  <si>
    <t>March</t>
  </si>
  <si>
    <t>August</t>
  </si>
  <si>
    <t xml:space="preserve">October </t>
  </si>
  <si>
    <t>December</t>
  </si>
  <si>
    <t>January</t>
  </si>
  <si>
    <t>District Vote</t>
  </si>
  <si>
    <t>County Vote</t>
  </si>
  <si>
    <t>District Authorized: 90-Day Decision Timeline (no 30 day extensions are granted)</t>
  </si>
  <si>
    <t>District-Authorized: 120-Day Decision Timeline (30 day extensions are granted)</t>
  </si>
  <si>
    <t>County Authorized: 90-Day Decision Timeline (no 30 day extensions are granted)</t>
  </si>
  <si>
    <t>Month</t>
  </si>
  <si>
    <t>April</t>
  </si>
  <si>
    <t>May</t>
  </si>
  <si>
    <t>June</t>
  </si>
  <si>
    <t>Submit Appeal</t>
  </si>
  <si>
    <t>90 Day County</t>
  </si>
  <si>
    <t>120 County Vote</t>
  </si>
  <si>
    <t>90 District</t>
  </si>
  <si>
    <t>Submit County</t>
  </si>
  <si>
    <t>120 District</t>
  </si>
  <si>
    <t>--</t>
  </si>
  <si>
    <t>SBE Decision</t>
  </si>
  <si>
    <t>State Authorized: 90-Day Decision Timeline (no 30 day extensions are granted)</t>
  </si>
  <si>
    <t>State Authorized: 120 Day Decision Timeline (30 day extension granted)</t>
  </si>
  <si>
    <r>
      <rPr>
        <b/>
        <sz val="12"/>
        <color theme="1"/>
        <rFont val="Calibri"/>
        <family val="2"/>
        <scheme val="minor"/>
      </rPr>
      <t>Step 2:</t>
    </r>
    <r>
      <rPr>
        <sz val="12"/>
        <color theme="1"/>
        <rFont val="Calibri"/>
        <family val="2"/>
        <scheme val="minor"/>
      </rPr>
      <t xml:space="preserve"> Conduct self-assessment and identify areas of potential vulnerability.</t>
    </r>
  </si>
  <si>
    <r>
      <rPr>
        <b/>
        <sz val="12"/>
        <color theme="1"/>
        <rFont val="Calibri"/>
        <family val="2"/>
        <scheme val="minor"/>
      </rPr>
      <t>Step 4:</t>
    </r>
    <r>
      <rPr>
        <sz val="12"/>
        <color theme="1"/>
        <rFont val="Calibri"/>
        <family val="2"/>
        <scheme val="minor"/>
      </rPr>
      <t xml:space="preserve"> Develop authorizer engagement plan.</t>
    </r>
  </si>
  <si>
    <r>
      <rPr>
        <b/>
        <sz val="12"/>
        <color theme="1"/>
        <rFont val="Calibri"/>
        <family val="2"/>
        <scheme val="minor"/>
      </rPr>
      <t>Step 5:</t>
    </r>
    <r>
      <rPr>
        <sz val="12"/>
        <color theme="1"/>
        <rFont val="Calibri"/>
        <family val="2"/>
        <scheme val="minor"/>
      </rPr>
      <t xml:space="preserve"> Develop community engagement plan.</t>
    </r>
  </si>
  <si>
    <r>
      <rPr>
        <b/>
        <sz val="12"/>
        <color theme="1"/>
        <rFont val="Calibri"/>
        <family val="2"/>
        <scheme val="minor"/>
      </rPr>
      <t>Step 6:</t>
    </r>
    <r>
      <rPr>
        <sz val="12"/>
        <color theme="1"/>
        <rFont val="Calibri"/>
        <family val="2"/>
        <scheme val="minor"/>
      </rPr>
      <t xml:space="preserve"> Reach out to your CCSA Advocacy Lead for additional support.</t>
    </r>
  </si>
  <si>
    <r>
      <rPr>
        <b/>
        <sz val="12"/>
        <color theme="1"/>
        <rFont val="Calibri"/>
        <family val="2"/>
        <scheme val="minor"/>
      </rPr>
      <t>Step 3:</t>
    </r>
    <r>
      <rPr>
        <sz val="12"/>
        <color theme="1"/>
        <rFont val="Calibri"/>
        <family val="2"/>
        <scheme val="minor"/>
      </rPr>
      <t xml:space="preserve"> Commit to a renewal timeline.</t>
    </r>
  </si>
  <si>
    <t xml:space="preserve">How does the board interact with parents, students, teachers? </t>
  </si>
  <si>
    <t>Does the board conduct an annual evaluation of the school leader?</t>
  </si>
  <si>
    <t>AB 1505 Charter Renewal Guide</t>
  </si>
  <si>
    <t>AB 1505 Charter Rewewal Webinar Slides</t>
  </si>
  <si>
    <t>AB 1505 Charter Renewal Two Page Summary</t>
  </si>
  <si>
    <t>AB 1505 Renewal Resources</t>
  </si>
  <si>
    <t>Renewal Data and Dashboard Tools</t>
  </si>
  <si>
    <t>CCSA Renewal Dashboard Data Review Tool</t>
  </si>
  <si>
    <t>CDE Dashboard Overview Webinar Slides</t>
  </si>
  <si>
    <t>CCSA Data Deep Dive Tool</t>
  </si>
  <si>
    <t xml:space="preserve">Follow the steps outlined below to work through this planning tool. Gray highlighted boxes are drop down menus. </t>
  </si>
  <si>
    <t>CCSA Snapshots</t>
  </si>
  <si>
    <t>CA School Dashboard</t>
  </si>
  <si>
    <t>CDE Data Quest</t>
  </si>
  <si>
    <t>SB126 Brief</t>
  </si>
  <si>
    <r>
      <rPr>
        <b/>
        <sz val="12"/>
        <color theme="1"/>
        <rFont val="Calibri"/>
        <family val="2"/>
        <scheme val="minor"/>
      </rPr>
      <t>Step 1:</t>
    </r>
    <r>
      <rPr>
        <sz val="12"/>
        <color theme="1"/>
        <rFont val="Calibri"/>
        <family val="2"/>
        <scheme val="minor"/>
      </rPr>
      <t xml:space="preserve"> Review new charter renewal criteria under AB 1505.</t>
    </r>
  </si>
  <si>
    <t>Middle Track Renewal Guide</t>
  </si>
  <si>
    <t>High Track</t>
  </si>
  <si>
    <t>Middle Track</t>
  </si>
  <si>
    <t>Low Track</t>
  </si>
  <si>
    <t>September</t>
  </si>
  <si>
    <t>Select Target District Submission Month</t>
  </si>
  <si>
    <t>Select Target County Submission Month</t>
  </si>
  <si>
    <t>Ex. We track this data through our internal systems and have not received any formal complaints.</t>
  </si>
  <si>
    <t>Are all staff members fingerprinted and hold the appropriate credential for their position?</t>
  </si>
  <si>
    <t>Are your current facilities adequate? Do you have a long-term facilities plan?</t>
  </si>
  <si>
    <t>Are your support services contracts (i.e. transportation, food, custodial etc.) in place and functioning without major issues?</t>
  </si>
  <si>
    <t>Have you had any recent turnover on your board? Why? What is your succession plan?</t>
  </si>
  <si>
    <t xml:space="preserve">Do you successfully complete an annual independent audit?  </t>
  </si>
  <si>
    <t xml:space="preserve">Do you have a risk management plan in place? </t>
  </si>
  <si>
    <t xml:space="preserve">Do you have financial reporting processes in place? </t>
  </si>
  <si>
    <t xml:space="preserve">Ex. The annual audit is free from significant findings. </t>
  </si>
  <si>
    <t>What financial controls and oversight do you have in place?</t>
  </si>
  <si>
    <t>Ex. Board audit committee</t>
  </si>
  <si>
    <t>Do you have an annual budget and budget process in place?</t>
  </si>
  <si>
    <t>School Climate</t>
  </si>
  <si>
    <t>Are there any other major issues that could impact your renewal?</t>
  </si>
  <si>
    <t>Ex. Disgruntled parents or former staff, lawsuits</t>
  </si>
  <si>
    <t>What is your dashboard color for chronic absenteeism? Are rates increasing or decreasing over the past three years?</t>
  </si>
  <si>
    <t>What is your dashboard color for suspension? Are rates increasing or decreasing over the past three years?</t>
  </si>
  <si>
    <t>Do you conduct an annual parent survey? How satisfied are parents with the school?</t>
  </si>
  <si>
    <t>Do you conduct an annual teacher/staff survey? How satisfied are staff with the school?</t>
  </si>
  <si>
    <t>What role will staff play in the renewal process?</t>
  </si>
  <si>
    <t>Renewal Self Assessment Tool</t>
  </si>
  <si>
    <r>
      <rPr>
        <b/>
        <sz val="12"/>
        <color theme="1"/>
        <rFont val="Calibri"/>
        <family val="2"/>
        <scheme val="minor"/>
      </rPr>
      <t>Step 7:</t>
    </r>
    <r>
      <rPr>
        <sz val="12"/>
        <color theme="1"/>
        <rFont val="Calibri"/>
        <family val="2"/>
        <scheme val="minor"/>
      </rPr>
      <t xml:space="preserve"> Review additional resources related to renewals.</t>
    </r>
  </si>
  <si>
    <t>Renewal Resources</t>
  </si>
  <si>
    <t>CCSA Contacts</t>
  </si>
  <si>
    <t xml:space="preserve">Has your authorizer raised any concerns over the past five years? Have these concerns been addressed? </t>
  </si>
  <si>
    <t>What do the persuadable board members care about?</t>
  </si>
  <si>
    <t>What internal or public assessment data can you share which shows your students are making progress academically?</t>
  </si>
  <si>
    <t>What data can you share to demonstrate your students are prepared for their next phase of education/life?</t>
  </si>
  <si>
    <t>What is your school's estimated renewal track?</t>
  </si>
  <si>
    <t xml:space="preserve">CCSA's Recorded Webinar on Charter Renewals under AB 1505 </t>
  </si>
  <si>
    <t>Submit to SBE</t>
  </si>
  <si>
    <t>Charter Packet Submitted to SBE</t>
  </si>
  <si>
    <t>District/County Opposition Statement Submitted to SBE</t>
  </si>
  <si>
    <t>ACCS Public Hearing</t>
  </si>
  <si>
    <t>Charter Documentary Evidence</t>
  </si>
  <si>
    <t>Authorizer Doc Evident</t>
  </si>
  <si>
    <t>ACCS</t>
  </si>
  <si>
    <t>Charter Doc Evidence</t>
  </si>
  <si>
    <t>Authorizer Doc Evid.</t>
  </si>
  <si>
    <t>SBE</t>
  </si>
  <si>
    <t>Preparation of Documentary Record (30 days allowed)</t>
  </si>
  <si>
    <t>90 County</t>
  </si>
  <si>
    <t>120 County</t>
  </si>
  <si>
    <t>County Authorized: 120-Day Decision Timeline (30 day extensions are granted)</t>
  </si>
  <si>
    <t>Preparing the Documentary Record</t>
  </si>
  <si>
    <t>kdellaquila@ccsa.org</t>
  </si>
  <si>
    <t>Keith Dell’Aquila</t>
  </si>
  <si>
    <t>‭c: (213) 864-6310</t>
  </si>
  <si>
    <t xml:space="preserve">Carmen Loera </t>
  </si>
  <si>
    <t xml:space="preserve">cloera@ccsa.org </t>
  </si>
  <si>
    <t>c: (510) 779-7587‬</t>
  </si>
  <si>
    <t>Sacramento/Central Valley Region</t>
  </si>
  <si>
    <t>Bay Area Region</t>
  </si>
  <si>
    <t>Hilary Harmssen</t>
  </si>
  <si>
    <t>hharmssen@ccsa.org</t>
  </si>
  <si>
    <t>c: (650) 796-2483</t>
  </si>
  <si>
    <t>Aron Michalski</t>
  </si>
  <si>
    <t>amichalski@ccsa.org</t>
  </si>
  <si>
    <t>Joanne Ahola</t>
  </si>
  <si>
    <t>jahola@ccsa.org</t>
  </si>
  <si>
    <t>Monica Cuellar</t>
  </si>
  <si>
    <t>mcuellar@ccs.org</t>
  </si>
  <si>
    <t>Marco Lopez</t>
  </si>
  <si>
    <t>mlopez@ccsa.org</t>
  </si>
  <si>
    <t>alupercio@ccsa.org</t>
  </si>
  <si>
    <t>c: (504) 418-7874</t>
  </si>
  <si>
    <t>c: (916) 502-5044‬</t>
  </si>
  <si>
    <t>c: ‭(916) 502-1613</t>
  </si>
  <si>
    <t>c: ‭(916) 956-1448‬</t>
  </si>
  <si>
    <t>Adán Lupercio</t>
  </si>
  <si>
    <t>c: (408) 500-1269‬</t>
  </si>
  <si>
    <t>Fatima Cristerna-Adame</t>
  </si>
  <si>
    <t>c: (909) 200-0533</t>
  </si>
  <si>
    <t>Miles Durfee</t>
  </si>
  <si>
    <t>mdurfee@ccsa.org</t>
  </si>
  <si>
    <t>c: ‭(858) 663-1587</t>
  </si>
  <si>
    <t>Kamaal Martin</t>
  </si>
  <si>
    <t xml:space="preserve">fcadame@ccsa.org </t>
  </si>
  <si>
    <t>kmartin@ccsa.org</t>
  </si>
  <si>
    <t>c: ‭(619) 373-2039‬</t>
  </si>
  <si>
    <t>Name</t>
  </si>
  <si>
    <t>Contact Information</t>
  </si>
  <si>
    <t>Relationship Notes</t>
  </si>
  <si>
    <t xml:space="preserve">Start by utilizing the stakeholder matrix (shown on the right) to assess the community assets you have to support your renewal. You will want to identify both proponents and opponents that will be highly influential. </t>
  </si>
  <si>
    <t>Once you’ve identified and researched your targets, develop an engagement plan that identifies the different strategies and tactics you will use to garner support for your renewal.</t>
  </si>
  <si>
    <t>Activity</t>
  </si>
  <si>
    <t>Hold a school meeting to share timeline/info about renewal</t>
  </si>
  <si>
    <t>Step 4: Educate and Turn Out Your Community for Board Meetings</t>
  </si>
  <si>
    <t>Provide renewal timeline/activity updates in regular school communications</t>
  </si>
  <si>
    <t>Execute email letter support campaign to Board members</t>
  </si>
  <si>
    <t>Provide regular updates/highlight wins through social media</t>
  </si>
  <si>
    <t>Step 1: Take Stock of Your Supporters and Opponents Using the Stakeholder Matrix</t>
  </si>
  <si>
    <t>Step 2: Leverage Your Highly Influential and Actively Supportive Stakeholders</t>
  </si>
  <si>
    <t>Community Engagement Tactic</t>
  </si>
  <si>
    <t>Conduct in-person meeting</t>
  </si>
  <si>
    <t>Send letter of support</t>
  </si>
  <si>
    <t>Make direct phone call</t>
  </si>
  <si>
    <t>Host school visit</t>
  </si>
  <si>
    <t>Host off campus meeting</t>
  </si>
  <si>
    <t>Serve as contact for media/quote in press release</t>
  </si>
  <si>
    <t>Make social media posts/repost social media content</t>
  </si>
  <si>
    <t>Ask</t>
  </si>
  <si>
    <t>Highly influential and actively opposed (e.g. former parents and teachers, community members, district leaders)</t>
  </si>
  <si>
    <t xml:space="preserve">Activating this group is your highest priority. Ask them to send letters of support, make contact with board members, and be active on your behalf on social media. Brief this group on your timeline for activities and ask them to be third party communicators if the need arises. The Ask column below provides several examples of how you can engage these stakeholders effectively. Be sure to utilize a variety of different tactics. </t>
  </si>
  <si>
    <t>Step 3: Neutralize Your Highly Influential and Actively Opposed Stakeholders</t>
  </si>
  <si>
    <t>Support Target</t>
  </si>
  <si>
    <t>Opposed Target</t>
  </si>
  <si>
    <t>Opposed Tactic</t>
  </si>
  <si>
    <t>School tour</t>
  </si>
  <si>
    <t>Materials Needed</t>
  </si>
  <si>
    <t>Materials</t>
  </si>
  <si>
    <t>Executive Summary</t>
  </si>
  <si>
    <t>Talking Points</t>
  </si>
  <si>
    <t>Sample Letter of Support</t>
  </si>
  <si>
    <t>Issue Raised</t>
  </si>
  <si>
    <t>Counter Argument</t>
  </si>
  <si>
    <t>Are you tracking enrollment and dismissal data by demographic? Have you received any notices to cure from your authorizer related to discrimination in enrollment or dismissal?</t>
  </si>
  <si>
    <r>
      <rPr>
        <u/>
        <sz val="12"/>
        <color theme="1"/>
        <rFont val="Calibri (Body)_x0000_"/>
      </rPr>
      <t>District authorized</t>
    </r>
    <r>
      <rPr>
        <sz val="12"/>
        <color theme="1"/>
        <rFont val="Calibri"/>
        <family val="2"/>
        <scheme val="minor"/>
      </rPr>
      <t xml:space="preserve">: Use the blue headings below to calculate your timeline. 
</t>
    </r>
    <r>
      <rPr>
        <u/>
        <sz val="12"/>
        <color theme="1"/>
        <rFont val="Calibri (Body)_x0000_"/>
      </rPr>
      <t>County authorized</t>
    </r>
    <r>
      <rPr>
        <sz val="12"/>
        <color theme="1"/>
        <rFont val="Calibri"/>
        <family val="2"/>
        <scheme val="minor"/>
      </rPr>
      <t xml:space="preserve">: Use the green headings below to calculate your timeline. 
</t>
    </r>
    <r>
      <rPr>
        <u/>
        <sz val="12"/>
        <color theme="1"/>
        <rFont val="Calibri (Body)_x0000_"/>
      </rPr>
      <t>Countywide benefit</t>
    </r>
    <r>
      <rPr>
        <sz val="12"/>
        <color theme="1"/>
        <rFont val="Calibri"/>
        <family val="2"/>
        <scheme val="minor"/>
      </rPr>
      <t xml:space="preserve">: You do not have appeal rights, use the first two columns of the green headings below to calculate your timeline. 
</t>
    </r>
    <r>
      <rPr>
        <u/>
        <sz val="12"/>
        <color theme="1"/>
        <rFont val="Calibri (Body)_x0000_"/>
      </rPr>
      <t>State authorized</t>
    </r>
    <r>
      <rPr>
        <sz val="12"/>
        <color theme="1"/>
        <rFont val="Calibri"/>
        <family val="2"/>
        <scheme val="minor"/>
      </rPr>
      <t xml:space="preserve">: Use the yellow headings below to calculate your timeline. 
Select your target month for submittal from the drop down list and the rest of the timeline will auto populate. </t>
    </r>
  </si>
  <si>
    <t xml:space="preserve">Schools that get denied by the county that want to submit to the State Board must do so under the new abuse of discretion standard. This requires schools to request the documentary record from the district and county and within 30 day of the county denial, submit the findings and documentary record from district and county along with a written submission detailing how the governing board of the district or county, or both, abused their discretion. The district and county are required to prepare the documentary record no later than 10 days after the school requests it. These new requirements and the time it takes to take these steps are built into the timeline tool below.  </t>
  </si>
  <si>
    <t>Charter Renewal Resources - AB 1505 Guide</t>
  </si>
  <si>
    <t>Have you reviewed your bylaws in the last 3 months to ensure that you follow the practices stated within them? If not, what is the timeline to update them?</t>
  </si>
  <si>
    <t>Start by assessing the authorizing environment. Examine the current Board composition and identify confirmed supporters, opponents, and those whose opinions are unknown or could be swayed. Prioritize outreach to Board members whose votes are unknown.</t>
  </si>
  <si>
    <t xml:space="preserve">Once you identify the key decisionmakers, the next step is to get to know them. Review board minutes, social media accounts, news stories, endorsements, community connections, key influencers, and your own interactions. </t>
  </si>
  <si>
    <t>Highly influential and actively supporters (e.g. parents, teachers, students, board members, community partners)</t>
  </si>
  <si>
    <t>Neutralizing this group is your second priority. You can do this by exposing falsehoods and refuting their points through the use of effective arguments. To engage opponents, understand what argument they are lobbying against you and determine which counter-argument will be an effective response. It may also be effective to make this group the target of your advocacy to try to convert them to supporters.</t>
  </si>
  <si>
    <r>
      <t xml:space="preserve">Starting July 1, 2020, authorizers have 90 days (up from 60 days) to take action on a charter renewal petition. The renewal timeline begins when the petitioner submits their renewal materials at the district or county office and certifies the information is complete. From that day, the authorizer has 60 days to schedule and hold a public hearing and 90 days to make a renewal determination. Both parties can mutually agree to a 30-day extension. Should your renewal be denied at the local level, you have 30 days to submit an appeal to the County. Given this longer timeline and more uncertain climate for charter renewal, we recommend you work through the timeline tool below to ensure you are submitting your petition with time to appeal based on your current authorizer (district, county or state). </t>
    </r>
    <r>
      <rPr>
        <b/>
        <i/>
        <sz val="12"/>
        <color theme="5" tint="-0.499984740745262"/>
        <rFont val="Calibri (Body)_x0000_"/>
      </rPr>
      <t xml:space="preserve">Note: This tool is an approximation of the renewal timeline based on months, not counting the exact number of days. The tool also assumes schools with 2021 expiration dates must wait until July 2020 at the earliest to submit under the new 1505 regulations. Schools with later expiration dates could have the option to submit prior to July going forward. </t>
    </r>
  </si>
  <si>
    <t>Past submission deadline for July SBE mtg.</t>
  </si>
  <si>
    <t>With the adoption of AB 1505 on July 1, 2020, we expect charter renewal to become more challenging across the state. We have created this strategic planning tool to ensure your school is as prepared as possible for renewal across all aspects of your program including academic outcomes, governance, finances and operations. We recommend you approach your charter renewal through a strategic planning lens, focusing both on a reflection of past accomplishments and your plan for the future. Your strategic renewal plan should not rest on the shoulders of just one individual. To ensure a successful renewal, it is critically important to engage your leadership team, school community, authorizer, and the elected board members voting on your petition to ensure a collaborative process and successful outcome. As a CCSA member, we are providing you with this dynamic tool to guide you through the renewal strategic planning process.</t>
  </si>
  <si>
    <t xml:space="preserve">You will need to mobilize parents, students, teachers, board members and other community supporters to attend both the public and decision hearings. Plan to fill the room with your supporters to demonstrate broad community support for the continued operation of your school. This is especially important if you expect organized opposition or a negative staff recommendation. We suggest you develop the following materials to support in the activities outlined below:
- 2-page executive summary of school accomplishments/successes/data
- Talking points addresses potential issues that may arise (e.g. demographics, special education services, student outcomes)
- Renewal timeline
- Sample letter of support
- If board meetings are virtual, specific instructions for how supporters can join the meeting online, provide public comment, or send in comment ahead of time. 
</t>
  </si>
  <si>
    <t>Recruit attendees for public hearing (either in person or virtual)</t>
  </si>
  <si>
    <t>Identify 10-12 diverse speakers and prep them talking points for public hearing (either in person or virtual)</t>
  </si>
  <si>
    <t>Recruit attendees for decision hearing (either in person or virtual)</t>
  </si>
  <si>
    <t>Identify 10-12 diverse speakers and prep them talking points for decision hearing (either in person or virtual)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</si>
</sst>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font>
      <sz val="12"/>
      <color theme="1"/>
      <name val="Calibri"/>
      <family val="2"/>
      <scheme val="minor"/>
    </font>
    <font>
      <b/>
      <sz val="12"/>
      <color theme="1"/>
      <name val="Calibri"/>
      <family val="2"/>
      <scheme val="minor"/>
    </font>
    <font>
      <sz val="11"/>
      <color theme="1"/>
      <name val="Calibri"/>
      <family val="2"/>
      <scheme val="minor"/>
    </font>
    <font>
      <u/>
      <sz val="12"/>
      <color theme="10"/>
      <name val="Calibri"/>
      <family val="2"/>
      <scheme val="minor"/>
    </font>
    <font>
      <b/>
      <sz val="16"/>
      <color theme="0"/>
      <name val="Calibri"/>
      <family val="2"/>
      <scheme val="minor"/>
    </font>
    <font>
      <sz val="12"/>
      <name val="Calibri"/>
      <family val="2"/>
      <scheme val="minor"/>
    </font>
    <font>
      <i/>
      <sz val="12"/>
      <color theme="1"/>
      <name val="Calibri"/>
      <family val="2"/>
      <scheme val="minor"/>
    </font>
    <font>
      <sz val="8"/>
      <color theme="1"/>
      <name val="Calibri"/>
      <family val="2"/>
      <scheme val="minor"/>
    </font>
    <font>
      <i/>
      <sz val="10"/>
      <color theme="0" tint="-0.249977111117893"/>
      <name val="Calibri (Body)_x0000_"/>
    </font>
    <font>
      <b/>
      <u/>
      <sz val="12"/>
      <color theme="10"/>
      <name val="Calibri"/>
      <family val="2"/>
      <scheme val="minor"/>
    </font>
    <font>
      <u/>
      <sz val="12"/>
      <color theme="1"/>
      <name val="Calibri (Body)_x0000_"/>
    </font>
    <font>
      <sz val="12"/>
      <color theme="1"/>
      <name val="Calibri"/>
      <family val="2"/>
      <scheme val="minor"/>
    </font>
    <font>
      <b/>
      <sz val="12"/>
      <color theme="0"/>
      <name val="Calibri"/>
      <family val="2"/>
      <scheme val="minor"/>
    </font>
    <font>
      <b/>
      <i/>
      <sz val="12"/>
      <color theme="5" tint="-0.499984740745262"/>
      <name val="Calibri (Body)_x0000_"/>
    </font>
  </fonts>
  <fills count="15">
    <fill>
      <patternFill patternType="none"/>
    </fill>
    <fill>
      <patternFill patternType="gray125"/>
    </fill>
    <fill>
      <patternFill patternType="solid">
        <fgColor theme="5" tint="-0.249977111117893"/>
        <bgColor indexed="64"/>
      </patternFill>
    </fill>
    <fill>
      <patternFill patternType="solid">
        <fgColor theme="4" tint="0.39997558519241921"/>
        <bgColor indexed="64"/>
      </patternFill>
    </fill>
    <fill>
      <patternFill patternType="solid">
        <fgColor theme="4" tint="0.39994506668294322"/>
        <bgColor indexed="64"/>
      </patternFill>
    </fill>
    <fill>
      <patternFill patternType="solid">
        <fgColor theme="9" tint="0.39994506668294322"/>
        <bgColor indexed="64"/>
      </patternFill>
    </fill>
    <fill>
      <patternFill patternType="solid">
        <fgColor theme="7" tint="0.59996337778862885"/>
        <bgColor indexed="64"/>
      </patternFill>
    </fill>
    <fill>
      <patternFill patternType="solid">
        <fgColor theme="2" tint="-0.249977111117893"/>
        <bgColor indexed="64"/>
      </patternFill>
    </fill>
    <fill>
      <patternFill patternType="solid">
        <fgColor theme="4" tint="0.59999389629810485"/>
        <bgColor indexed="64"/>
      </patternFill>
    </fill>
    <fill>
      <patternFill patternType="solid">
        <fgColor theme="9" tint="-0.249977111117893"/>
        <bgColor indexed="64"/>
      </patternFill>
    </fill>
    <fill>
      <patternFill patternType="solid">
        <fgColor theme="7" tint="0.39997558519241921"/>
        <bgColor indexed="64"/>
      </patternFill>
    </fill>
    <fill>
      <patternFill patternType="solid">
        <fgColor theme="9" tint="0.39997558519241921"/>
        <bgColor indexed="64"/>
      </patternFill>
    </fill>
    <fill>
      <patternFill patternType="solid">
        <fgColor rgb="FF61C19D"/>
        <bgColor indexed="64"/>
      </patternFill>
    </fill>
    <fill>
      <patternFill patternType="solid">
        <fgColor theme="0" tint="-0.14999847407452621"/>
        <bgColor indexed="64"/>
      </patternFill>
    </fill>
    <fill>
      <patternFill patternType="solid">
        <fgColor theme="0" tint="-0.249977111117893"/>
        <bgColor indexed="64"/>
      </patternFill>
    </fill>
  </fills>
  <borders count="27">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right/>
      <top style="thin">
        <color auto="1"/>
      </top>
      <bottom/>
      <diagonal/>
    </border>
    <border>
      <left style="thin">
        <color auto="1"/>
      </left>
      <right style="thin">
        <color auto="1"/>
      </right>
      <top/>
      <bottom/>
      <diagonal/>
    </border>
    <border>
      <left style="thin">
        <color auto="1"/>
      </left>
      <right/>
      <top/>
      <bottom/>
      <diagonal/>
    </border>
    <border>
      <left style="thin">
        <color auto="1"/>
      </left>
      <right style="thin">
        <color auto="1"/>
      </right>
      <top/>
      <bottom style="thin">
        <color auto="1"/>
      </bottom>
      <diagonal/>
    </border>
    <border>
      <left/>
      <right style="thin">
        <color auto="1"/>
      </right>
      <top style="thin">
        <color auto="1"/>
      </top>
      <bottom/>
      <diagonal/>
    </border>
    <border>
      <left/>
      <right style="thin">
        <color auto="1"/>
      </right>
      <top/>
      <bottom/>
      <diagonal/>
    </border>
    <border>
      <left style="medium">
        <color theme="9" tint="-0.24994659260841701"/>
      </left>
      <right style="medium">
        <color theme="9" tint="-0.24994659260841701"/>
      </right>
      <top style="thin">
        <color auto="1"/>
      </top>
      <bottom style="medium">
        <color theme="9" tint="-0.24994659260841701"/>
      </bottom>
      <diagonal/>
    </border>
    <border>
      <left style="medium">
        <color theme="9" tint="-0.24994659260841701"/>
      </left>
      <right style="medium">
        <color theme="9" tint="-0.24994659260841701"/>
      </right>
      <top style="medium">
        <color theme="9" tint="-0.24994659260841701"/>
      </top>
      <bottom style="medium">
        <color theme="9" tint="-0.24994659260841701"/>
      </bottom>
      <diagonal/>
    </border>
    <border>
      <left style="medium">
        <color theme="9" tint="-0.24994659260841701"/>
      </left>
      <right/>
      <top style="medium">
        <color theme="9" tint="-0.24994659260841701"/>
      </top>
      <bottom style="medium">
        <color theme="9" tint="-0.24994659260841701"/>
      </bottom>
      <diagonal/>
    </border>
    <border>
      <left/>
      <right/>
      <top style="medium">
        <color theme="9" tint="-0.24994659260841701"/>
      </top>
      <bottom style="medium">
        <color theme="9" tint="-0.24994659260841701"/>
      </bottom>
      <diagonal/>
    </border>
    <border>
      <left/>
      <right style="medium">
        <color theme="9" tint="-0.24994659260841701"/>
      </right>
      <top style="medium">
        <color theme="9" tint="-0.24994659260841701"/>
      </top>
      <bottom style="medium">
        <color theme="9" tint="-0.24994659260841701"/>
      </bottom>
      <diagonal/>
    </border>
    <border>
      <left style="medium">
        <color theme="9" tint="-0.24994659260841701"/>
      </left>
      <right/>
      <top style="thin">
        <color auto="1"/>
      </top>
      <bottom style="medium">
        <color theme="9" tint="-0.24994659260841701"/>
      </bottom>
      <diagonal/>
    </border>
    <border>
      <left/>
      <right/>
      <top style="thin">
        <color auto="1"/>
      </top>
      <bottom style="medium">
        <color theme="9" tint="-0.24994659260841701"/>
      </bottom>
      <diagonal/>
    </border>
    <border>
      <left/>
      <right style="medium">
        <color theme="9" tint="-0.24994659260841701"/>
      </right>
      <top style="thin">
        <color auto="1"/>
      </top>
      <bottom style="medium">
        <color theme="9" tint="-0.24994659260841701"/>
      </bottom>
      <diagonal/>
    </border>
    <border>
      <left style="medium">
        <color theme="9" tint="-0.24994659260841701"/>
      </left>
      <right/>
      <top style="thin">
        <color theme="1"/>
      </top>
      <bottom style="medium">
        <color theme="9" tint="-0.24994659260841701"/>
      </bottom>
      <diagonal/>
    </border>
    <border>
      <left/>
      <right/>
      <top style="thin">
        <color theme="1"/>
      </top>
      <bottom style="medium">
        <color theme="9" tint="-0.24994659260841701"/>
      </bottom>
      <diagonal/>
    </border>
    <border>
      <left/>
      <right style="medium">
        <color theme="9" tint="-0.24994659260841701"/>
      </right>
      <top style="thin">
        <color theme="1"/>
      </top>
      <bottom style="medium">
        <color theme="9" tint="-0.24994659260841701"/>
      </bottom>
      <diagonal/>
    </border>
  </borders>
  <cellStyleXfs count="2">
    <xf numFmtId="0" fontId="0" fillId="0" borderId="0"/>
    <xf numFmtId="0" fontId="3" fillId="0" borderId="0" applyNumberFormat="0" applyFill="0" applyBorder="0" applyAlignment="0" applyProtection="0"/>
  </cellStyleXfs>
  <cellXfs count="200">
    <xf numFmtId="0" fontId="0" fillId="0" borderId="0" xfId="0"/>
    <xf numFmtId="0" fontId="3" fillId="0" borderId="0" xfId="1"/>
    <xf numFmtId="0" fontId="1" fillId="0" borderId="0" xfId="0" applyFont="1"/>
    <xf numFmtId="0" fontId="1" fillId="0" borderId="1" xfId="0" applyFont="1" applyBorder="1"/>
    <xf numFmtId="0" fontId="0" fillId="0" borderId="0" xfId="0" applyFont="1"/>
    <xf numFmtId="0" fontId="2" fillId="0" borderId="0" xfId="0" applyFont="1" applyAlignment="1">
      <alignment vertical="center"/>
    </xf>
    <xf numFmtId="0" fontId="0" fillId="0" borderId="0" xfId="0" applyAlignment="1">
      <alignment horizontal="left" vertical="top" wrapText="1"/>
    </xf>
    <xf numFmtId="0" fontId="0" fillId="0" borderId="0" xfId="0" quotePrefix="1" applyAlignment="1">
      <alignment horizontal="center"/>
    </xf>
    <xf numFmtId="0" fontId="1" fillId="0" borderId="1" xfId="0" applyFont="1" applyBorder="1" applyAlignment="1">
      <alignment horizontal="left" vertical="top"/>
    </xf>
    <xf numFmtId="0" fontId="1" fillId="0" borderId="12" xfId="0" applyFont="1" applyFill="1" applyBorder="1" applyAlignment="1"/>
    <xf numFmtId="0" fontId="6" fillId="7" borderId="1" xfId="0" applyFont="1" applyFill="1" applyBorder="1" applyAlignment="1">
      <alignment horizontal="left" vertical="top"/>
    </xf>
    <xf numFmtId="0" fontId="4" fillId="2" borderId="1" xfId="0" applyFont="1" applyFill="1" applyBorder="1"/>
    <xf numFmtId="0" fontId="1" fillId="0" borderId="11" xfId="0" applyFont="1" applyBorder="1" applyAlignment="1">
      <alignment wrapText="1"/>
    </xf>
    <xf numFmtId="0" fontId="0" fillId="0" borderId="3" xfId="0" applyFont="1" applyBorder="1" applyAlignment="1">
      <alignment horizontal="left" vertical="top" wrapText="1"/>
    </xf>
    <xf numFmtId="0" fontId="0" fillId="0" borderId="0" xfId="0" quotePrefix="1" applyAlignment="1">
      <alignment horizontal="left"/>
    </xf>
    <xf numFmtId="0" fontId="0" fillId="8" borderId="0" xfId="0" applyFill="1"/>
    <xf numFmtId="0" fontId="1" fillId="5" borderId="4" xfId="0" applyFont="1" applyFill="1" applyBorder="1" applyAlignment="1">
      <alignment horizontal="center"/>
    </xf>
    <xf numFmtId="0" fontId="1" fillId="0" borderId="11" xfId="0" applyFont="1" applyBorder="1" applyAlignment="1">
      <alignment vertical="top" wrapText="1"/>
    </xf>
    <xf numFmtId="0" fontId="1" fillId="0" borderId="13" xfId="0" applyFont="1" applyBorder="1" applyAlignment="1">
      <alignment vertical="top"/>
    </xf>
    <xf numFmtId="0" fontId="1" fillId="0" borderId="13" xfId="0" applyFont="1" applyBorder="1" applyAlignment="1">
      <alignment vertical="top" wrapText="1"/>
    </xf>
    <xf numFmtId="0" fontId="1" fillId="0" borderId="11" xfId="0" applyFont="1" applyFill="1" applyBorder="1" applyAlignment="1">
      <alignment vertical="top"/>
    </xf>
    <xf numFmtId="0" fontId="1" fillId="0" borderId="12" xfId="0" applyFont="1" applyFill="1" applyBorder="1" applyAlignment="1">
      <alignment vertical="top"/>
    </xf>
    <xf numFmtId="0" fontId="0" fillId="0" borderId="0" xfId="0" applyAlignment="1">
      <alignment vertical="top"/>
    </xf>
    <xf numFmtId="0" fontId="1" fillId="0" borderId="1" xfId="0" applyFont="1" applyFill="1" applyBorder="1" applyAlignment="1">
      <alignment vertical="top"/>
    </xf>
    <xf numFmtId="0" fontId="0" fillId="0" borderId="0" xfId="0" applyAlignment="1">
      <alignment horizontal="left"/>
    </xf>
    <xf numFmtId="0" fontId="0" fillId="0" borderId="0" xfId="0" applyFill="1"/>
    <xf numFmtId="0" fontId="0" fillId="0" borderId="0" xfId="0" applyFont="1" applyFill="1"/>
    <xf numFmtId="0" fontId="0" fillId="0" borderId="9" xfId="0" applyBorder="1"/>
    <xf numFmtId="0" fontId="3" fillId="0" borderId="10" xfId="1" applyBorder="1"/>
    <xf numFmtId="0" fontId="0" fillId="0" borderId="14" xfId="0" applyBorder="1" applyAlignment="1">
      <alignment horizontal="center"/>
    </xf>
    <xf numFmtId="0" fontId="0" fillId="0" borderId="5" xfId="0" applyBorder="1"/>
    <xf numFmtId="0" fontId="3" fillId="0" borderId="6" xfId="1" applyBorder="1"/>
    <xf numFmtId="0" fontId="0" fillId="0" borderId="7" xfId="0" applyBorder="1" applyAlignment="1">
      <alignment horizontal="center"/>
    </xf>
    <xf numFmtId="0" fontId="0" fillId="0" borderId="9" xfId="0" applyFont="1" applyFill="1" applyBorder="1" applyAlignment="1">
      <alignment horizontal="left"/>
    </xf>
    <xf numFmtId="0" fontId="3" fillId="0" borderId="10" xfId="1" applyFill="1" applyBorder="1" applyAlignment="1">
      <alignment horizontal="left"/>
    </xf>
    <xf numFmtId="0" fontId="0" fillId="0" borderId="14" xfId="0" applyFont="1" applyFill="1" applyBorder="1" applyAlignment="1">
      <alignment horizontal="center"/>
    </xf>
    <xf numFmtId="0" fontId="0" fillId="0" borderId="9" xfId="0" applyFont="1" applyBorder="1"/>
    <xf numFmtId="0" fontId="11" fillId="0" borderId="14" xfId="1" applyFont="1" applyBorder="1" applyAlignment="1">
      <alignment horizontal="center"/>
    </xf>
    <xf numFmtId="0" fontId="0" fillId="0" borderId="12" xfId="0" applyFont="1" applyBorder="1"/>
    <xf numFmtId="0" fontId="3" fillId="0" borderId="0" xfId="1" applyBorder="1"/>
    <xf numFmtId="0" fontId="11" fillId="0" borderId="15" xfId="1" applyFont="1" applyBorder="1" applyAlignment="1">
      <alignment horizontal="center"/>
    </xf>
    <xf numFmtId="0" fontId="0" fillId="0" borderId="5" xfId="0" applyFont="1" applyBorder="1"/>
    <xf numFmtId="0" fontId="11" fillId="0" borderId="7" xfId="1" applyFont="1" applyBorder="1" applyAlignment="1">
      <alignment horizontal="center"/>
    </xf>
    <xf numFmtId="0" fontId="3" fillId="0" borderId="0" xfId="1" applyBorder="1" applyAlignment="1">
      <alignment horizontal="left"/>
    </xf>
    <xf numFmtId="0" fontId="0" fillId="0" borderId="15" xfId="0" applyFont="1" applyFill="1" applyBorder="1" applyAlignment="1">
      <alignment horizontal="center"/>
    </xf>
    <xf numFmtId="0" fontId="0" fillId="0" borderId="7" xfId="0" applyFont="1" applyFill="1" applyBorder="1" applyAlignment="1">
      <alignment horizontal="center"/>
    </xf>
    <xf numFmtId="0" fontId="0" fillId="0" borderId="12" xfId="0" applyFont="1" applyBorder="1" applyAlignment="1">
      <alignment horizontal="left" vertical="top" wrapText="1"/>
    </xf>
    <xf numFmtId="0" fontId="0" fillId="0" borderId="0" xfId="0" applyFont="1" applyBorder="1" applyAlignment="1">
      <alignment horizontal="left" vertical="top" wrapText="1"/>
    </xf>
    <xf numFmtId="0" fontId="0" fillId="0" borderId="15" xfId="0" applyFont="1" applyBorder="1" applyAlignment="1">
      <alignment horizontal="left" vertical="top" wrapText="1"/>
    </xf>
    <xf numFmtId="0" fontId="0" fillId="0" borderId="12" xfId="0" applyBorder="1"/>
    <xf numFmtId="0" fontId="0" fillId="0" borderId="0" xfId="0" applyBorder="1"/>
    <xf numFmtId="0" fontId="0" fillId="0" borderId="15" xfId="0" applyBorder="1"/>
    <xf numFmtId="0" fontId="0" fillId="0" borderId="0" xfId="0" applyAlignment="1">
      <alignment wrapText="1"/>
    </xf>
    <xf numFmtId="0" fontId="0" fillId="0" borderId="16" xfId="0" applyBorder="1" applyAlignment="1">
      <alignment vertical="top"/>
    </xf>
    <xf numFmtId="0" fontId="0" fillId="0" borderId="17" xfId="0" applyBorder="1"/>
    <xf numFmtId="0" fontId="0" fillId="0" borderId="18" xfId="0" applyFont="1" applyBorder="1" applyAlignment="1">
      <alignment horizontal="left"/>
    </xf>
    <xf numFmtId="0" fontId="0" fillId="0" borderId="19" xfId="0" applyFont="1" applyBorder="1" applyAlignment="1">
      <alignment horizontal="left"/>
    </xf>
    <xf numFmtId="0" fontId="0" fillId="0" borderId="20" xfId="0" applyFont="1" applyBorder="1" applyAlignment="1">
      <alignment horizontal="left"/>
    </xf>
    <xf numFmtId="0" fontId="0" fillId="0" borderId="17" xfId="0" applyFont="1" applyBorder="1"/>
    <xf numFmtId="0" fontId="0" fillId="7" borderId="17" xfId="0" applyFont="1" applyFill="1" applyBorder="1"/>
    <xf numFmtId="0" fontId="1" fillId="0" borderId="8" xfId="0" applyFont="1" applyBorder="1"/>
    <xf numFmtId="0" fontId="0" fillId="14" borderId="17" xfId="0" applyFont="1" applyFill="1" applyBorder="1"/>
    <xf numFmtId="0" fontId="0" fillId="14" borderId="16" xfId="0" applyFill="1" applyBorder="1" applyAlignment="1">
      <alignment vertical="top"/>
    </xf>
    <xf numFmtId="0" fontId="0" fillId="14" borderId="17" xfId="0" applyFill="1" applyBorder="1"/>
    <xf numFmtId="0" fontId="0" fillId="0" borderId="17" xfId="0" applyFont="1" applyFill="1" applyBorder="1"/>
    <xf numFmtId="0" fontId="0" fillId="0" borderId="0" xfId="0" quotePrefix="1" applyAlignment="1">
      <alignment horizontal="left" vertical="top" wrapText="1"/>
    </xf>
    <xf numFmtId="0" fontId="0" fillId="8" borderId="0" xfId="0" applyFill="1" applyAlignment="1">
      <alignment vertical="top" wrapText="1"/>
    </xf>
    <xf numFmtId="0" fontId="0" fillId="0" borderId="0" xfId="0" applyAlignment="1">
      <alignment vertical="top" wrapText="1"/>
    </xf>
    <xf numFmtId="0" fontId="0" fillId="0" borderId="0" xfId="0" quotePrefix="1" applyAlignment="1">
      <alignment horizontal="center" vertical="top" wrapText="1"/>
    </xf>
    <xf numFmtId="0" fontId="0" fillId="0" borderId="1" xfId="0" applyBorder="1" applyAlignment="1">
      <alignment horizontal="center" vertical="center"/>
    </xf>
    <xf numFmtId="0" fontId="0" fillId="0" borderId="1" xfId="0" applyBorder="1" applyAlignment="1">
      <alignment horizontal="center" vertical="center" wrapText="1"/>
    </xf>
    <xf numFmtId="0" fontId="0" fillId="7" borderId="1" xfId="0" applyFill="1" applyBorder="1" applyAlignment="1">
      <alignment horizontal="center" vertical="center"/>
    </xf>
    <xf numFmtId="0" fontId="0" fillId="7" borderId="1" xfId="0" applyFill="1" applyBorder="1" applyAlignment="1">
      <alignment horizontal="center" vertical="center" wrapText="1"/>
    </xf>
    <xf numFmtId="0" fontId="0" fillId="0" borderId="1" xfId="0" applyFont="1" applyBorder="1" applyAlignment="1">
      <alignment horizontal="center" vertical="center" wrapText="1"/>
    </xf>
    <xf numFmtId="0" fontId="0" fillId="0" borderId="1" xfId="0" applyFont="1" applyBorder="1" applyAlignment="1">
      <alignment horizontal="left"/>
    </xf>
    <xf numFmtId="0" fontId="3" fillId="0" borderId="1" xfId="1" applyBorder="1" applyAlignment="1">
      <alignment horizontal="left" vertical="top"/>
    </xf>
    <xf numFmtId="0" fontId="3" fillId="0" borderId="1" xfId="1" applyFont="1" applyBorder="1" applyAlignment="1">
      <alignment horizontal="left" vertical="top"/>
    </xf>
    <xf numFmtId="0" fontId="0" fillId="0" borderId="1" xfId="0" applyFont="1" applyBorder="1" applyAlignment="1">
      <alignment horizontal="left" vertical="top"/>
    </xf>
    <xf numFmtId="0" fontId="0" fillId="0" borderId="2" xfId="0" applyFont="1" applyBorder="1" applyAlignment="1">
      <alignment horizontal="left" vertical="top" wrapText="1"/>
    </xf>
    <xf numFmtId="0" fontId="0" fillId="0" borderId="3" xfId="0" applyFont="1" applyBorder="1" applyAlignment="1">
      <alignment horizontal="left" vertical="top" wrapText="1"/>
    </xf>
    <xf numFmtId="0" fontId="0" fillId="0" borderId="4" xfId="0" applyFont="1" applyBorder="1" applyAlignment="1">
      <alignment horizontal="left" vertical="top" wrapText="1"/>
    </xf>
    <xf numFmtId="0" fontId="0" fillId="0" borderId="0" xfId="0" applyFont="1" applyAlignment="1">
      <alignment horizontal="left" vertical="center"/>
    </xf>
    <xf numFmtId="0" fontId="4" fillId="2" borderId="2" xfId="0" applyFont="1" applyFill="1" applyBorder="1" applyAlignment="1">
      <alignment horizontal="center"/>
    </xf>
    <xf numFmtId="0" fontId="4" fillId="2" borderId="3" xfId="0" applyFont="1" applyFill="1" applyBorder="1" applyAlignment="1">
      <alignment horizontal="center"/>
    </xf>
    <xf numFmtId="0" fontId="4" fillId="2" borderId="4" xfId="0" applyFont="1" applyFill="1" applyBorder="1" applyAlignment="1">
      <alignment horizontal="center"/>
    </xf>
    <xf numFmtId="0" fontId="1" fillId="3" borderId="2" xfId="0" applyFont="1" applyFill="1" applyBorder="1" applyAlignment="1">
      <alignment horizontal="center" vertical="center"/>
    </xf>
    <xf numFmtId="0" fontId="1" fillId="3" borderId="3" xfId="0" applyFont="1" applyFill="1" applyBorder="1" applyAlignment="1">
      <alignment horizontal="center" vertical="center"/>
    </xf>
    <xf numFmtId="0" fontId="1" fillId="3" borderId="4" xfId="0" applyFont="1" applyFill="1" applyBorder="1" applyAlignment="1">
      <alignment horizontal="center" vertical="center"/>
    </xf>
    <xf numFmtId="0" fontId="1" fillId="3" borderId="2" xfId="0" applyFont="1" applyFill="1" applyBorder="1" applyAlignment="1">
      <alignment horizontal="center"/>
    </xf>
    <xf numFmtId="0" fontId="1" fillId="3" borderId="4" xfId="0" applyFont="1" applyFill="1" applyBorder="1" applyAlignment="1">
      <alignment horizontal="center"/>
    </xf>
    <xf numFmtId="0" fontId="1" fillId="4" borderId="2" xfId="0" applyFont="1" applyFill="1" applyBorder="1" applyAlignment="1">
      <alignment horizontal="center"/>
    </xf>
    <xf numFmtId="0" fontId="1" fillId="4" borderId="3" xfId="0" applyFont="1" applyFill="1" applyBorder="1" applyAlignment="1">
      <alignment horizontal="center"/>
    </xf>
    <xf numFmtId="0" fontId="1" fillId="4" borderId="4" xfId="0" applyFont="1" applyFill="1" applyBorder="1" applyAlignment="1">
      <alignment horizontal="center"/>
    </xf>
    <xf numFmtId="0" fontId="1" fillId="4" borderId="10" xfId="0" applyFont="1" applyFill="1" applyBorder="1" applyAlignment="1">
      <alignment horizontal="center"/>
    </xf>
    <xf numFmtId="0" fontId="1" fillId="4" borderId="14" xfId="0" applyFont="1" applyFill="1" applyBorder="1" applyAlignment="1">
      <alignment horizontal="center"/>
    </xf>
    <xf numFmtId="0" fontId="5" fillId="0" borderId="2" xfId="0" applyFont="1" applyBorder="1" applyAlignment="1">
      <alignment horizontal="left" vertical="top" wrapText="1"/>
    </xf>
    <xf numFmtId="0" fontId="5" fillId="0" borderId="3" xfId="0" applyFont="1" applyBorder="1" applyAlignment="1">
      <alignment horizontal="left" vertical="top" wrapText="1"/>
    </xf>
    <xf numFmtId="0" fontId="8" fillId="0" borderId="21" xfId="0" applyFont="1" applyBorder="1" applyAlignment="1">
      <alignment horizontal="left" wrapText="1"/>
    </xf>
    <xf numFmtId="0" fontId="7" fillId="0" borderId="22" xfId="0" applyFont="1" applyBorder="1" applyAlignment="1">
      <alignment horizontal="left" wrapText="1"/>
    </xf>
    <xf numFmtId="0" fontId="7" fillId="0" borderId="23" xfId="0" applyFont="1" applyBorder="1" applyAlignment="1">
      <alignment horizontal="left" wrapText="1"/>
    </xf>
    <xf numFmtId="0" fontId="9" fillId="0" borderId="2" xfId="1" applyFont="1" applyBorder="1" applyAlignment="1">
      <alignment horizontal="left" vertical="top" wrapText="1"/>
    </xf>
    <xf numFmtId="0" fontId="9" fillId="0" borderId="3" xfId="1" applyFont="1" applyBorder="1" applyAlignment="1">
      <alignment horizontal="left" vertical="top" wrapText="1"/>
    </xf>
    <xf numFmtId="0" fontId="5" fillId="0" borderId="18" xfId="0" applyFont="1" applyBorder="1" applyAlignment="1">
      <alignment horizontal="left" wrapText="1"/>
    </xf>
    <xf numFmtId="0" fontId="5" fillId="0" borderId="19" xfId="0" applyFont="1" applyBorder="1" applyAlignment="1">
      <alignment horizontal="left" wrapText="1"/>
    </xf>
    <xf numFmtId="0" fontId="5" fillId="0" borderId="20" xfId="0" applyFont="1" applyBorder="1" applyAlignment="1">
      <alignment horizontal="left" wrapText="1"/>
    </xf>
    <xf numFmtId="0" fontId="8" fillId="0" borderId="18" xfId="0" applyFont="1" applyBorder="1" applyAlignment="1">
      <alignment horizontal="left" wrapText="1"/>
    </xf>
    <xf numFmtId="0" fontId="7" fillId="0" borderId="19" xfId="0" applyFont="1" applyBorder="1" applyAlignment="1">
      <alignment horizontal="left" wrapText="1"/>
    </xf>
    <xf numFmtId="0" fontId="7" fillId="0" borderId="20" xfId="0" applyFont="1" applyBorder="1" applyAlignment="1">
      <alignment horizontal="left" wrapText="1"/>
    </xf>
    <xf numFmtId="0" fontId="0" fillId="0" borderId="2" xfId="0" applyBorder="1" applyAlignment="1">
      <alignment horizontal="left" vertical="top" wrapText="1"/>
    </xf>
    <xf numFmtId="0" fontId="0" fillId="0" borderId="3" xfId="0" applyBorder="1" applyAlignment="1">
      <alignment horizontal="left" vertical="top" wrapText="1"/>
    </xf>
    <xf numFmtId="0" fontId="8" fillId="0" borderId="18" xfId="0" applyFont="1" applyBorder="1" applyAlignment="1">
      <alignment horizontal="left" vertical="top" wrapText="1"/>
    </xf>
    <xf numFmtId="0" fontId="7" fillId="0" borderId="19" xfId="0" applyFont="1" applyBorder="1" applyAlignment="1">
      <alignment horizontal="left" vertical="top" wrapText="1"/>
    </xf>
    <xf numFmtId="0" fontId="7" fillId="0" borderId="20" xfId="0" applyFont="1" applyBorder="1" applyAlignment="1">
      <alignment horizontal="left" vertical="top" wrapText="1"/>
    </xf>
    <xf numFmtId="0" fontId="0" fillId="0" borderId="18" xfId="0" applyBorder="1" applyAlignment="1">
      <alignment horizontal="left" vertical="top"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0" fillId="0" borderId="21" xfId="0" applyBorder="1" applyAlignment="1">
      <alignment horizontal="left" vertical="top" wrapText="1"/>
    </xf>
    <xf numFmtId="0" fontId="0" fillId="0" borderId="22" xfId="0" applyBorder="1" applyAlignment="1">
      <alignment horizontal="left" vertical="top" wrapText="1"/>
    </xf>
    <xf numFmtId="0" fontId="0" fillId="0" borderId="23" xfId="0" applyBorder="1" applyAlignment="1">
      <alignment horizontal="left" vertical="top" wrapText="1"/>
    </xf>
    <xf numFmtId="0" fontId="4" fillId="2" borderId="2" xfId="0" applyFont="1" applyFill="1" applyBorder="1" applyAlignment="1">
      <alignment horizontal="center" vertical="top"/>
    </xf>
    <xf numFmtId="0" fontId="4" fillId="2" borderId="3" xfId="0" applyFont="1" applyFill="1" applyBorder="1" applyAlignment="1">
      <alignment horizontal="center" vertical="top"/>
    </xf>
    <xf numFmtId="0" fontId="4" fillId="2" borderId="4" xfId="0" applyFont="1" applyFill="1" applyBorder="1" applyAlignment="1">
      <alignment horizontal="center" vertical="top"/>
    </xf>
    <xf numFmtId="0" fontId="1" fillId="4" borderId="2" xfId="0" applyFont="1" applyFill="1" applyBorder="1" applyAlignment="1">
      <alignment horizontal="center" vertical="top"/>
    </xf>
    <xf numFmtId="0" fontId="1" fillId="4" borderId="3" xfId="0" applyFont="1" applyFill="1" applyBorder="1" applyAlignment="1">
      <alignment horizontal="center" vertical="top"/>
    </xf>
    <xf numFmtId="0" fontId="1" fillId="4" borderId="4" xfId="0" applyFont="1" applyFill="1" applyBorder="1" applyAlignment="1">
      <alignment horizontal="center" vertical="top"/>
    </xf>
    <xf numFmtId="0" fontId="1" fillId="4" borderId="10" xfId="0" applyFont="1" applyFill="1" applyBorder="1" applyAlignment="1">
      <alignment horizontal="center" vertical="top"/>
    </xf>
    <xf numFmtId="0" fontId="1" fillId="4" borderId="14" xfId="0" applyFont="1" applyFill="1" applyBorder="1" applyAlignment="1">
      <alignment horizontal="center" vertical="top"/>
    </xf>
    <xf numFmtId="0" fontId="6" fillId="7" borderId="21" xfId="0" applyFont="1" applyFill="1" applyBorder="1" applyAlignment="1">
      <alignment horizontal="left" vertical="top"/>
    </xf>
    <xf numFmtId="0" fontId="0" fillId="7" borderId="22" xfId="0" applyFill="1" applyBorder="1" applyAlignment="1">
      <alignment horizontal="left" vertical="top"/>
    </xf>
    <xf numFmtId="0" fontId="0" fillId="7" borderId="23" xfId="0" applyFill="1" applyBorder="1" applyAlignment="1">
      <alignment horizontal="left" vertical="top"/>
    </xf>
    <xf numFmtId="0" fontId="5" fillId="0" borderId="2" xfId="1" applyFont="1" applyBorder="1" applyAlignment="1">
      <alignment horizontal="left" vertical="top" wrapText="1"/>
    </xf>
    <xf numFmtId="0" fontId="5" fillId="0" borderId="3" xfId="1" applyFont="1" applyBorder="1" applyAlignment="1">
      <alignment horizontal="left" vertical="top" wrapText="1"/>
    </xf>
    <xf numFmtId="0" fontId="9" fillId="0" borderId="9" xfId="1" applyFont="1" applyBorder="1" applyAlignment="1">
      <alignment horizontal="left" vertical="top" wrapText="1"/>
    </xf>
    <xf numFmtId="0" fontId="9" fillId="0" borderId="10" xfId="1" applyFont="1" applyBorder="1" applyAlignment="1">
      <alignment horizontal="left" vertical="top" wrapText="1"/>
    </xf>
    <xf numFmtId="0" fontId="9" fillId="0" borderId="5" xfId="1" applyFont="1" applyBorder="1" applyAlignment="1">
      <alignment horizontal="left" vertical="top" wrapText="1"/>
    </xf>
    <xf numFmtId="0" fontId="9" fillId="0" borderId="6" xfId="1" applyFont="1" applyBorder="1" applyAlignment="1">
      <alignment horizontal="left" vertical="top" wrapText="1"/>
    </xf>
    <xf numFmtId="0" fontId="0" fillId="0" borderId="4" xfId="0" applyBorder="1" applyAlignment="1">
      <alignment horizontal="left" vertical="top" wrapText="1"/>
    </xf>
    <xf numFmtId="0" fontId="0" fillId="0" borderId="2" xfId="0" applyBorder="1" applyAlignment="1">
      <alignment horizontal="left" vertical="top"/>
    </xf>
    <xf numFmtId="0" fontId="0" fillId="0" borderId="3" xfId="0" applyBorder="1" applyAlignment="1">
      <alignment horizontal="left" vertical="top"/>
    </xf>
    <xf numFmtId="0" fontId="8" fillId="0" borderId="24" xfId="0" applyFont="1" applyBorder="1" applyAlignment="1">
      <alignment horizontal="left" vertical="top" wrapText="1"/>
    </xf>
    <xf numFmtId="0" fontId="7" fillId="0" borderId="25" xfId="0" applyFont="1" applyBorder="1" applyAlignment="1">
      <alignment horizontal="left" vertical="top" wrapText="1"/>
    </xf>
    <xf numFmtId="0" fontId="7" fillId="0" borderId="26" xfId="0" applyFont="1" applyBorder="1" applyAlignment="1">
      <alignment horizontal="left" vertical="top" wrapText="1"/>
    </xf>
    <xf numFmtId="0" fontId="1" fillId="5" borderId="2" xfId="0" applyFont="1" applyFill="1" applyBorder="1" applyAlignment="1">
      <alignment horizontal="center"/>
    </xf>
    <xf numFmtId="0" fontId="1" fillId="5" borderId="3" xfId="0" applyFont="1" applyFill="1" applyBorder="1" applyAlignment="1">
      <alignment horizontal="center"/>
    </xf>
    <xf numFmtId="0" fontId="1" fillId="5" borderId="4" xfId="0" applyFont="1" applyFill="1" applyBorder="1" applyAlignment="1">
      <alignment horizontal="center"/>
    </xf>
    <xf numFmtId="0" fontId="1" fillId="6" borderId="2" xfId="0" applyFont="1" applyFill="1" applyBorder="1" applyAlignment="1">
      <alignment horizontal="center"/>
    </xf>
    <xf numFmtId="0" fontId="1" fillId="6" borderId="3" xfId="0" applyFont="1" applyFill="1" applyBorder="1" applyAlignment="1">
      <alignment horizontal="center"/>
    </xf>
    <xf numFmtId="0" fontId="1" fillId="6" borderId="4" xfId="0" applyFont="1" applyFill="1" applyBorder="1" applyAlignment="1">
      <alignment horizontal="center"/>
    </xf>
    <xf numFmtId="0" fontId="1" fillId="6" borderId="2" xfId="0" applyFont="1" applyFill="1" applyBorder="1" applyAlignment="1">
      <alignment horizontal="center" vertical="top"/>
    </xf>
    <xf numFmtId="0" fontId="1" fillId="6" borderId="3" xfId="0" applyFont="1" applyFill="1" applyBorder="1" applyAlignment="1">
      <alignment horizontal="center" vertical="top"/>
    </xf>
    <xf numFmtId="0" fontId="1" fillId="6" borderId="4" xfId="0" applyFont="1" applyFill="1" applyBorder="1" applyAlignment="1">
      <alignment horizontal="center" vertical="top"/>
    </xf>
    <xf numFmtId="0" fontId="12" fillId="9" borderId="6" xfId="0" applyFont="1" applyFill="1" applyBorder="1" applyAlignment="1">
      <alignment horizontal="center"/>
    </xf>
    <xf numFmtId="0" fontId="1" fillId="3" borderId="2" xfId="0" applyFont="1" applyFill="1" applyBorder="1" applyAlignment="1">
      <alignment horizontal="left" vertical="top"/>
    </xf>
    <xf numFmtId="0" fontId="1" fillId="3" borderId="3" xfId="0" applyFont="1" applyFill="1" applyBorder="1" applyAlignment="1">
      <alignment horizontal="left" vertical="top"/>
    </xf>
    <xf numFmtId="0" fontId="1" fillId="3" borderId="4" xfId="0" applyFont="1" applyFill="1" applyBorder="1" applyAlignment="1">
      <alignment horizontal="left" vertical="top"/>
    </xf>
    <xf numFmtId="0" fontId="0" fillId="0" borderId="17" xfId="0" applyFont="1" applyBorder="1" applyAlignment="1">
      <alignment horizontal="center"/>
    </xf>
    <xf numFmtId="0" fontId="0" fillId="7" borderId="17" xfId="0" applyFont="1" applyFill="1" applyBorder="1" applyAlignment="1">
      <alignment horizontal="center"/>
    </xf>
    <xf numFmtId="0" fontId="1" fillId="0" borderId="8" xfId="0" applyFont="1" applyBorder="1" applyAlignment="1">
      <alignment horizontal="left" vertical="top"/>
    </xf>
    <xf numFmtId="0" fontId="1" fillId="0" borderId="8" xfId="0" applyFont="1" applyBorder="1" applyAlignment="1">
      <alignment horizontal="left"/>
    </xf>
    <xf numFmtId="0" fontId="0" fillId="0" borderId="2" xfId="0" applyFont="1" applyBorder="1" applyAlignment="1">
      <alignment horizontal="left"/>
    </xf>
    <xf numFmtId="0" fontId="0" fillId="0" borderId="3" xfId="0" applyFont="1" applyBorder="1" applyAlignment="1">
      <alignment horizontal="left"/>
    </xf>
    <xf numFmtId="0" fontId="0" fillId="0" borderId="21" xfId="0" applyFont="1" applyBorder="1" applyAlignment="1">
      <alignment horizontal="left"/>
    </xf>
    <xf numFmtId="0" fontId="0" fillId="0" borderId="22" xfId="0" applyFont="1" applyBorder="1" applyAlignment="1">
      <alignment horizontal="left"/>
    </xf>
    <xf numFmtId="0" fontId="0" fillId="0" borderId="23" xfId="0" applyFont="1" applyBorder="1" applyAlignment="1">
      <alignment horizontal="left"/>
    </xf>
    <xf numFmtId="0" fontId="0" fillId="0" borderId="2" xfId="0" applyFont="1" applyBorder="1" applyAlignment="1">
      <alignment horizontal="left" vertical="top"/>
    </xf>
    <xf numFmtId="0" fontId="0" fillId="0" borderId="3" xfId="0" applyFont="1" applyBorder="1" applyAlignment="1">
      <alignment horizontal="left" vertical="top"/>
    </xf>
    <xf numFmtId="0" fontId="0" fillId="0" borderId="18" xfId="0" applyFont="1" applyBorder="1" applyAlignment="1">
      <alignment horizontal="left"/>
    </xf>
    <xf numFmtId="0" fontId="0" fillId="0" borderId="19" xfId="0" applyFont="1" applyBorder="1" applyAlignment="1">
      <alignment horizontal="left"/>
    </xf>
    <xf numFmtId="0" fontId="0" fillId="0" borderId="20" xfId="0" applyFont="1" applyBorder="1" applyAlignment="1">
      <alignment horizontal="left"/>
    </xf>
    <xf numFmtId="0" fontId="1" fillId="3" borderId="2" xfId="0" applyFont="1" applyFill="1" applyBorder="1" applyAlignment="1">
      <alignment horizontal="left"/>
    </xf>
    <xf numFmtId="0" fontId="1" fillId="3" borderId="3" xfId="0" applyFont="1" applyFill="1" applyBorder="1" applyAlignment="1">
      <alignment horizontal="left"/>
    </xf>
    <xf numFmtId="0" fontId="1" fillId="3" borderId="4" xfId="0" applyFont="1" applyFill="1" applyBorder="1" applyAlignment="1">
      <alignment horizontal="left"/>
    </xf>
    <xf numFmtId="0" fontId="0" fillId="0" borderId="10" xfId="0" applyFont="1" applyBorder="1" applyAlignment="1">
      <alignment horizontal="left" vertical="top" wrapText="1"/>
    </xf>
    <xf numFmtId="0" fontId="0" fillId="0" borderId="14" xfId="0" applyFont="1" applyBorder="1" applyAlignment="1">
      <alignment horizontal="left" vertical="top" wrapText="1"/>
    </xf>
    <xf numFmtId="0" fontId="0" fillId="0" borderId="0" xfId="0" applyFont="1" applyBorder="1" applyAlignment="1">
      <alignment horizontal="left"/>
    </xf>
    <xf numFmtId="0" fontId="0" fillId="0" borderId="5" xfId="0" applyFont="1" applyBorder="1" applyAlignment="1">
      <alignment horizontal="left" vertical="top" wrapText="1"/>
    </xf>
    <xf numFmtId="0" fontId="0" fillId="0" borderId="6" xfId="0" applyFont="1" applyBorder="1" applyAlignment="1">
      <alignment horizontal="left" vertical="top" wrapText="1"/>
    </xf>
    <xf numFmtId="0" fontId="0" fillId="0" borderId="0" xfId="0" applyFont="1" applyBorder="1" applyAlignment="1">
      <alignment horizontal="left" vertical="top" wrapText="1"/>
    </xf>
    <xf numFmtId="0" fontId="0" fillId="0" borderId="15" xfId="0" applyFont="1" applyBorder="1" applyAlignment="1">
      <alignment horizontal="left" vertical="top" wrapText="1"/>
    </xf>
    <xf numFmtId="0" fontId="0" fillId="0" borderId="7" xfId="0" applyFont="1" applyBorder="1" applyAlignment="1">
      <alignment horizontal="left" vertical="top" wrapText="1"/>
    </xf>
    <xf numFmtId="0" fontId="1" fillId="3" borderId="2" xfId="0" applyFont="1" applyFill="1" applyBorder="1" applyAlignment="1">
      <alignment horizontal="left" vertical="top" wrapText="1"/>
    </xf>
    <xf numFmtId="0" fontId="1" fillId="3" borderId="3" xfId="0" applyFont="1" applyFill="1" applyBorder="1" applyAlignment="1">
      <alignment horizontal="left" vertical="top" wrapText="1"/>
    </xf>
    <xf numFmtId="0" fontId="1" fillId="3" borderId="4" xfId="0" applyFont="1" applyFill="1" applyBorder="1" applyAlignment="1">
      <alignment horizontal="left" vertical="top" wrapText="1"/>
    </xf>
    <xf numFmtId="0" fontId="1" fillId="13" borderId="1" xfId="0" applyFont="1" applyFill="1" applyBorder="1" applyAlignment="1">
      <alignment horizontal="left"/>
    </xf>
    <xf numFmtId="0" fontId="0" fillId="13" borderId="1" xfId="0" applyFont="1" applyFill="1" applyBorder="1" applyAlignment="1">
      <alignment horizontal="left"/>
    </xf>
    <xf numFmtId="0" fontId="0" fillId="0" borderId="17" xfId="0" applyFont="1" applyBorder="1" applyAlignment="1">
      <alignment horizontal="left" vertical="top"/>
    </xf>
    <xf numFmtId="0" fontId="1" fillId="0" borderId="2" xfId="0" applyFont="1" applyBorder="1" applyAlignment="1">
      <alignment horizontal="left" vertical="top"/>
    </xf>
    <xf numFmtId="0" fontId="1" fillId="0" borderId="4" xfId="0" applyFont="1" applyBorder="1" applyAlignment="1">
      <alignment horizontal="left" vertical="top"/>
    </xf>
    <xf numFmtId="0" fontId="0" fillId="0" borderId="1" xfId="0" applyBorder="1" applyAlignment="1">
      <alignment horizontal="left" vertical="top" wrapText="1"/>
    </xf>
    <xf numFmtId="0" fontId="1" fillId="0" borderId="1" xfId="0" applyFont="1" applyBorder="1" applyAlignment="1">
      <alignment horizontal="left" vertical="top"/>
    </xf>
    <xf numFmtId="0" fontId="1" fillId="10" borderId="2" xfId="0" applyFont="1" applyFill="1" applyBorder="1" applyAlignment="1">
      <alignment horizontal="center"/>
    </xf>
    <xf numFmtId="0" fontId="1" fillId="10" borderId="3" xfId="0" applyFont="1" applyFill="1" applyBorder="1" applyAlignment="1">
      <alignment horizontal="center"/>
    </xf>
    <xf numFmtId="0" fontId="1" fillId="10" borderId="4" xfId="0" applyFont="1" applyFill="1" applyBorder="1" applyAlignment="1">
      <alignment horizontal="center"/>
    </xf>
    <xf numFmtId="0" fontId="1" fillId="11" borderId="2" xfId="0" applyFont="1" applyFill="1" applyBorder="1" applyAlignment="1">
      <alignment horizontal="center"/>
    </xf>
    <xf numFmtId="0" fontId="1" fillId="11" borderId="3" xfId="0" applyFont="1" applyFill="1" applyBorder="1" applyAlignment="1">
      <alignment horizontal="center"/>
    </xf>
    <xf numFmtId="0" fontId="1" fillId="11" borderId="4" xfId="0" applyFont="1" applyFill="1" applyBorder="1" applyAlignment="1">
      <alignment horizontal="center"/>
    </xf>
    <xf numFmtId="0" fontId="1" fillId="3" borderId="3" xfId="0" applyFont="1" applyFill="1" applyBorder="1" applyAlignment="1">
      <alignment horizontal="center"/>
    </xf>
    <xf numFmtId="0" fontId="1" fillId="12" borderId="2" xfId="0" applyFont="1" applyFill="1" applyBorder="1" applyAlignment="1">
      <alignment horizontal="center"/>
    </xf>
    <xf numFmtId="0" fontId="1" fillId="12" borderId="3" xfId="0" applyFont="1" applyFill="1" applyBorder="1" applyAlignment="1">
      <alignment horizontal="center"/>
    </xf>
    <xf numFmtId="0" fontId="1" fillId="12" borderId="4" xfId="0" applyFont="1" applyFill="1" applyBorder="1" applyAlignment="1">
      <alignment horizontal="center"/>
    </xf>
  </cellXfs>
  <cellStyles count="2">
    <cellStyle name="Hyperlink" xfId="1" builtinId="8"/>
    <cellStyle name="Normal" xfId="0" builtinId="0"/>
  </cellStyles>
  <dxfs count="0"/>
  <tableStyles count="0" defaultTableStyle="TableStyleMedium2" defaultPivotStyle="PivotStyleLight16"/>
  <colors>
    <mruColors>
      <color rgb="FF61C19D"/>
      <color rgb="FF57A788"/>
      <color rgb="FF87FFD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_rels/drawing5.xml.rels><?xml version="1.0" encoding="UTF-8" standalone="yes"?>
<Relationships xmlns="http://schemas.openxmlformats.org/package/2006/relationships"><Relationship Id="rId3" Type="http://schemas.openxmlformats.org/officeDocument/2006/relationships/image" Target="../media/image1.emf"/><Relationship Id="rId2" Type="http://schemas.openxmlformats.org/officeDocument/2006/relationships/image" Target="https://www.slideteam.net/media/catalog/product/cache/960x720/s/t/stakeholder_matrix_showing_high_influence_and_low_influence_Slide01.jpg" TargetMode="External"/><Relationship Id="rId1" Type="http://schemas.openxmlformats.org/officeDocument/2006/relationships/image" Target="../media/image2.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emf"/></Relationships>
</file>

<file path=xl/drawings/_rels/drawing7.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64033</xdr:colOff>
      <xdr:row>0</xdr:row>
      <xdr:rowOff>64034</xdr:rowOff>
    </xdr:from>
    <xdr:to>
      <xdr:col>1</xdr:col>
      <xdr:colOff>1313649</xdr:colOff>
      <xdr:row>2</xdr:row>
      <xdr:rowOff>164583</xdr:rowOff>
    </xdr:to>
    <xdr:pic>
      <xdr:nvPicPr>
        <xdr:cNvPr id="2" name="Picture 1">
          <a:extLst>
            <a:ext uri="{FF2B5EF4-FFF2-40B4-BE49-F238E27FC236}">
              <a16:creationId xmlns:a16="http://schemas.microsoft.com/office/drawing/2014/main" id="{2EA47BC9-CB97-8A4A-9684-D9B6D8048D4A}"/>
            </a:ext>
          </a:extLst>
        </xdr:cNvPr>
        <xdr:cNvPicPr/>
      </xdr:nvPicPr>
      <xdr:blipFill>
        <a:blip xmlns:r="http://schemas.openxmlformats.org/officeDocument/2006/relationships" r:embed="rId1"/>
        <a:stretch>
          <a:fillRect/>
        </a:stretch>
      </xdr:blipFill>
      <xdr:spPr>
        <a:xfrm>
          <a:off x="64033" y="64034"/>
          <a:ext cx="2679700" cy="50609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53814</xdr:colOff>
      <xdr:row>0</xdr:row>
      <xdr:rowOff>64576</xdr:rowOff>
    </xdr:from>
    <xdr:to>
      <xdr:col>1</xdr:col>
      <xdr:colOff>1302073</xdr:colOff>
      <xdr:row>2</xdr:row>
      <xdr:rowOff>161688</xdr:rowOff>
    </xdr:to>
    <xdr:pic>
      <xdr:nvPicPr>
        <xdr:cNvPr id="2" name="Picture 1">
          <a:extLst>
            <a:ext uri="{FF2B5EF4-FFF2-40B4-BE49-F238E27FC236}">
              <a16:creationId xmlns:a16="http://schemas.microsoft.com/office/drawing/2014/main" id="{FD22AA37-13DD-DC4D-8F40-496C0611274C}"/>
            </a:ext>
          </a:extLst>
        </xdr:cNvPr>
        <xdr:cNvPicPr/>
      </xdr:nvPicPr>
      <xdr:blipFill>
        <a:blip xmlns:r="http://schemas.openxmlformats.org/officeDocument/2006/relationships" r:embed="rId1"/>
        <a:stretch>
          <a:fillRect/>
        </a:stretch>
      </xdr:blipFill>
      <xdr:spPr>
        <a:xfrm>
          <a:off x="53814" y="64576"/>
          <a:ext cx="2679700" cy="50609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74084</xdr:colOff>
      <xdr:row>0</xdr:row>
      <xdr:rowOff>42333</xdr:rowOff>
    </xdr:from>
    <xdr:to>
      <xdr:col>2</xdr:col>
      <xdr:colOff>436034</xdr:colOff>
      <xdr:row>2</xdr:row>
      <xdr:rowOff>146261</xdr:rowOff>
    </xdr:to>
    <xdr:pic>
      <xdr:nvPicPr>
        <xdr:cNvPr id="2" name="Picture 1">
          <a:extLst>
            <a:ext uri="{FF2B5EF4-FFF2-40B4-BE49-F238E27FC236}">
              <a16:creationId xmlns:a16="http://schemas.microsoft.com/office/drawing/2014/main" id="{14613217-D9DB-CE4C-960A-DD76262D6574}"/>
            </a:ext>
          </a:extLst>
        </xdr:cNvPr>
        <xdr:cNvPicPr/>
      </xdr:nvPicPr>
      <xdr:blipFill>
        <a:blip xmlns:r="http://schemas.openxmlformats.org/officeDocument/2006/relationships" r:embed="rId1"/>
        <a:stretch>
          <a:fillRect/>
        </a:stretch>
      </xdr:blipFill>
      <xdr:spPr>
        <a:xfrm>
          <a:off x="74084" y="42333"/>
          <a:ext cx="2679700" cy="50609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52916</xdr:colOff>
      <xdr:row>0</xdr:row>
      <xdr:rowOff>52916</xdr:rowOff>
    </xdr:from>
    <xdr:to>
      <xdr:col>1</xdr:col>
      <xdr:colOff>1293283</xdr:colOff>
      <xdr:row>2</xdr:row>
      <xdr:rowOff>156844</xdr:rowOff>
    </xdr:to>
    <xdr:pic>
      <xdr:nvPicPr>
        <xdr:cNvPr id="2" name="Picture 1">
          <a:extLst>
            <a:ext uri="{FF2B5EF4-FFF2-40B4-BE49-F238E27FC236}">
              <a16:creationId xmlns:a16="http://schemas.microsoft.com/office/drawing/2014/main" id="{8FEC4AB0-5FB9-E94F-B59F-326906D41503}"/>
            </a:ext>
          </a:extLst>
        </xdr:cNvPr>
        <xdr:cNvPicPr/>
      </xdr:nvPicPr>
      <xdr:blipFill>
        <a:blip xmlns:r="http://schemas.openxmlformats.org/officeDocument/2006/relationships" r:embed="rId1"/>
        <a:stretch>
          <a:fillRect/>
        </a:stretch>
      </xdr:blipFill>
      <xdr:spPr>
        <a:xfrm>
          <a:off x="52916" y="52916"/>
          <a:ext cx="2679700" cy="50609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6</xdr:col>
      <xdr:colOff>275167</xdr:colOff>
      <xdr:row>3</xdr:row>
      <xdr:rowOff>31750</xdr:rowOff>
    </xdr:from>
    <xdr:to>
      <xdr:col>12</xdr:col>
      <xdr:colOff>243417</xdr:colOff>
      <xdr:row>24</xdr:row>
      <xdr:rowOff>91259</xdr:rowOff>
    </xdr:to>
    <xdr:pic>
      <xdr:nvPicPr>
        <xdr:cNvPr id="2" name="Picture 7" descr="A screenshot of a cell phone&#10;&#10;Description automatically generated">
          <a:extLst>
            <a:ext uri="{FF2B5EF4-FFF2-40B4-BE49-F238E27FC236}">
              <a16:creationId xmlns:a16="http://schemas.microsoft.com/office/drawing/2014/main" id="{218D73F3-DC59-4241-AE85-29F51C53C9BA}"/>
            </a:ext>
          </a:extLst>
        </xdr:cNvPr>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t="12389" r="35947"/>
        <a:stretch>
          <a:fillRect/>
        </a:stretch>
      </xdr:blipFill>
      <xdr:spPr bwMode="auto">
        <a:xfrm>
          <a:off x="8911167" y="31750"/>
          <a:ext cx="4921250" cy="4642092"/>
        </a:xfrm>
        <a:prstGeom prst="rect">
          <a:avLst/>
        </a:prstGeom>
        <a:noFill/>
        <a:ln>
          <a:solidFill>
            <a:schemeClr val="accent1"/>
          </a:solidFill>
        </a:ln>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42333</xdr:colOff>
      <xdr:row>0</xdr:row>
      <xdr:rowOff>31750</xdr:rowOff>
    </xdr:from>
    <xdr:to>
      <xdr:col>1</xdr:col>
      <xdr:colOff>1282700</xdr:colOff>
      <xdr:row>2</xdr:row>
      <xdr:rowOff>135678</xdr:rowOff>
    </xdr:to>
    <xdr:pic>
      <xdr:nvPicPr>
        <xdr:cNvPr id="3" name="Picture 2">
          <a:extLst>
            <a:ext uri="{FF2B5EF4-FFF2-40B4-BE49-F238E27FC236}">
              <a16:creationId xmlns:a16="http://schemas.microsoft.com/office/drawing/2014/main" id="{E908C0DB-5E16-1C4E-AF4A-EA6A42F695E8}"/>
            </a:ext>
          </a:extLst>
        </xdr:cNvPr>
        <xdr:cNvPicPr/>
      </xdr:nvPicPr>
      <xdr:blipFill>
        <a:blip xmlns:r="http://schemas.openxmlformats.org/officeDocument/2006/relationships" r:embed="rId3"/>
        <a:stretch>
          <a:fillRect/>
        </a:stretch>
      </xdr:blipFill>
      <xdr:spPr>
        <a:xfrm>
          <a:off x="42333" y="31750"/>
          <a:ext cx="2679700" cy="506095"/>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52916</xdr:colOff>
      <xdr:row>0</xdr:row>
      <xdr:rowOff>42334</xdr:rowOff>
    </xdr:from>
    <xdr:to>
      <xdr:col>1</xdr:col>
      <xdr:colOff>383116</xdr:colOff>
      <xdr:row>2</xdr:row>
      <xdr:rowOff>146262</xdr:rowOff>
    </xdr:to>
    <xdr:pic>
      <xdr:nvPicPr>
        <xdr:cNvPr id="2" name="Picture 1">
          <a:extLst>
            <a:ext uri="{FF2B5EF4-FFF2-40B4-BE49-F238E27FC236}">
              <a16:creationId xmlns:a16="http://schemas.microsoft.com/office/drawing/2014/main" id="{13341AD6-1296-8B48-ABF8-DA4BB7CFF2DB}"/>
            </a:ext>
          </a:extLst>
        </xdr:cNvPr>
        <xdr:cNvPicPr/>
      </xdr:nvPicPr>
      <xdr:blipFill>
        <a:blip xmlns:r="http://schemas.openxmlformats.org/officeDocument/2006/relationships" r:embed="rId1"/>
        <a:stretch>
          <a:fillRect/>
        </a:stretch>
      </xdr:blipFill>
      <xdr:spPr>
        <a:xfrm>
          <a:off x="52916" y="42334"/>
          <a:ext cx="2679700" cy="506095"/>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52917</xdr:colOff>
      <xdr:row>0</xdr:row>
      <xdr:rowOff>31750</xdr:rowOff>
    </xdr:from>
    <xdr:to>
      <xdr:col>0</xdr:col>
      <xdr:colOff>2732617</xdr:colOff>
      <xdr:row>2</xdr:row>
      <xdr:rowOff>135678</xdr:rowOff>
    </xdr:to>
    <xdr:pic>
      <xdr:nvPicPr>
        <xdr:cNvPr id="2" name="Picture 1">
          <a:extLst>
            <a:ext uri="{FF2B5EF4-FFF2-40B4-BE49-F238E27FC236}">
              <a16:creationId xmlns:a16="http://schemas.microsoft.com/office/drawing/2014/main" id="{DDA7EED8-3D8D-7D47-9634-1D5F8F90AE92}"/>
            </a:ext>
          </a:extLst>
        </xdr:cNvPr>
        <xdr:cNvPicPr/>
      </xdr:nvPicPr>
      <xdr:blipFill>
        <a:blip xmlns:r="http://schemas.openxmlformats.org/officeDocument/2006/relationships" r:embed="rId1"/>
        <a:stretch>
          <a:fillRect/>
        </a:stretch>
      </xdr:blipFill>
      <xdr:spPr>
        <a:xfrm>
          <a:off x="52917" y="31750"/>
          <a:ext cx="2679700" cy="50609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hyperlink" Target="https://www.caschooldashboard.org/" TargetMode="External"/><Relationship Id="rId2" Type="http://schemas.openxmlformats.org/officeDocument/2006/relationships/hyperlink" Target="https://www.caschooldashboard.org/" TargetMode="External"/><Relationship Id="rId1" Type="http://schemas.openxmlformats.org/officeDocument/2006/relationships/hyperlink" Target="https://www.ccsasnapshots.org/data-deep-dive" TargetMode="External"/><Relationship Id="rId6" Type="http://schemas.openxmlformats.org/officeDocument/2006/relationships/drawing" Target="../drawings/drawing2.xml"/><Relationship Id="rId5" Type="http://schemas.openxmlformats.org/officeDocument/2006/relationships/printerSettings" Target="../printerSettings/printerSettings1.bin"/><Relationship Id="rId4" Type="http://schemas.openxmlformats.org/officeDocument/2006/relationships/hyperlink" Target="https://public.tableau.com/views/UnderstandingChangestoStateAccountability103019/UnderstandingChangestoStateAcountability_1?:display_count=y&amp;:origin=viz_share_link" TargetMode="Externa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8" Type="http://schemas.openxmlformats.org/officeDocument/2006/relationships/hyperlink" Target="mailto:alupercio@ccsa.org" TargetMode="External"/><Relationship Id="rId3" Type="http://schemas.openxmlformats.org/officeDocument/2006/relationships/hyperlink" Target="mailto:hharmssen@ccsa.org" TargetMode="External"/><Relationship Id="rId7" Type="http://schemas.openxmlformats.org/officeDocument/2006/relationships/hyperlink" Target="mailto:mlopez@ccsa.org" TargetMode="External"/><Relationship Id="rId12" Type="http://schemas.openxmlformats.org/officeDocument/2006/relationships/drawing" Target="../drawings/drawing6.xml"/><Relationship Id="rId2" Type="http://schemas.openxmlformats.org/officeDocument/2006/relationships/hyperlink" Target="mailto:cloera@ccsa.org" TargetMode="External"/><Relationship Id="rId1" Type="http://schemas.openxmlformats.org/officeDocument/2006/relationships/hyperlink" Target="mailto:kdellaquila@ccsa.org" TargetMode="External"/><Relationship Id="rId6" Type="http://schemas.openxmlformats.org/officeDocument/2006/relationships/hyperlink" Target="mailto:mcuellar@ccs.org" TargetMode="External"/><Relationship Id="rId11" Type="http://schemas.openxmlformats.org/officeDocument/2006/relationships/hyperlink" Target="mailto:kmartin@ccsa.org" TargetMode="External"/><Relationship Id="rId5" Type="http://schemas.openxmlformats.org/officeDocument/2006/relationships/hyperlink" Target="mailto:jahola@ccsa.org" TargetMode="External"/><Relationship Id="rId10" Type="http://schemas.openxmlformats.org/officeDocument/2006/relationships/hyperlink" Target="mailto:fcadame@ccsa.org" TargetMode="External"/><Relationship Id="rId4" Type="http://schemas.openxmlformats.org/officeDocument/2006/relationships/hyperlink" Target="mailto:amichalski@ccsa.org" TargetMode="External"/><Relationship Id="rId9" Type="http://schemas.openxmlformats.org/officeDocument/2006/relationships/hyperlink" Target="mailto:mdurfee@ccsa.org"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https://www.cde.ca.gov/ta/ac/cm/dashboardflyers.asp" TargetMode="External"/><Relationship Id="rId13" Type="http://schemas.openxmlformats.org/officeDocument/2006/relationships/drawing" Target="../drawings/drawing7.xml"/><Relationship Id="rId3" Type="http://schemas.openxmlformats.org/officeDocument/2006/relationships/hyperlink" Target="https://www.caschooldashboard.org/" TargetMode="External"/><Relationship Id="rId7" Type="http://schemas.openxmlformats.org/officeDocument/2006/relationships/hyperlink" Target="https://www.ccsasnapshots.org/" TargetMode="External"/><Relationship Id="rId12" Type="http://schemas.openxmlformats.org/officeDocument/2006/relationships/hyperlink" Target="https://static1.squarespace.com/static/5abd6fe2e74940a22fb65ef0/t/5e4f15cb52beab567ada95dc/1582241228945/CCSA+Guidance+on+SB+126+final.pdf" TargetMode="External"/><Relationship Id="rId2" Type="http://schemas.openxmlformats.org/officeDocument/2006/relationships/hyperlink" Target="https://www.ccsasnapshots.org/data-deep-dive" TargetMode="External"/><Relationship Id="rId1" Type="http://schemas.openxmlformats.org/officeDocument/2006/relationships/hyperlink" Target="https://public.tableau.com/views/UnderstandingChangestoStateAccountability103019/UnderstandingChangestoStateAcountability_1?:display_count=y&amp;:origin=viz_share_link" TargetMode="External"/><Relationship Id="rId6" Type="http://schemas.openxmlformats.org/officeDocument/2006/relationships/hyperlink" Target="https://www.ccsasnapshots.org/s/Middle-Track-Renewal-Summary_FINAL.pdf" TargetMode="External"/><Relationship Id="rId11" Type="http://schemas.openxmlformats.org/officeDocument/2006/relationships/hyperlink" Target="https://www.ccsasnapshots.org/s/Renewal-Criteria-Law-Guidance_ONEPAGER.pdf" TargetMode="External"/><Relationship Id="rId5" Type="http://schemas.openxmlformats.org/officeDocument/2006/relationships/hyperlink" Target="https://www.ccsasnapshots.org/s/Renewal-Criteria-Law-Guidance_COMPLETE.pdf" TargetMode="External"/><Relationship Id="rId10" Type="http://schemas.openxmlformats.org/officeDocument/2006/relationships/hyperlink" Target="https://www.ccsasnapshots.org/s/CCSA-AB-1505-Renewal-Criteria-Webinar.pdf" TargetMode="External"/><Relationship Id="rId4" Type="http://schemas.openxmlformats.org/officeDocument/2006/relationships/hyperlink" Target="https://dq.cde.ca.gov/dataquest/" TargetMode="External"/><Relationship Id="rId9" Type="http://schemas.openxmlformats.org/officeDocument/2006/relationships/hyperlink" Target="https://vimeo.com/399937666"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5A6F4A-D9F1-DE48-AF6F-1944713AF2D5}">
  <dimension ref="A4:F17"/>
  <sheetViews>
    <sheetView showGridLines="0" tabSelected="1" zoomScale="119" zoomScaleNormal="120" workbookViewId="0">
      <selection activeCell="B9" sqref="B9"/>
    </sheetView>
  </sheetViews>
  <sheetFormatPr defaultColWidth="10.83203125" defaultRowHeight="15.5"/>
  <cols>
    <col min="1" max="6" width="18.83203125" style="4" customWidth="1"/>
    <col min="7" max="16384" width="10.83203125" style="4"/>
  </cols>
  <sheetData>
    <row r="4" spans="1:6" ht="21">
      <c r="A4" s="82" t="s">
        <v>0</v>
      </c>
      <c r="B4" s="83"/>
      <c r="C4" s="83"/>
      <c r="D4" s="83"/>
      <c r="E4" s="83"/>
      <c r="F4" s="84"/>
    </row>
    <row r="6" spans="1:6" ht="113" customHeight="1">
      <c r="A6" s="78" t="s">
        <v>252</v>
      </c>
      <c r="B6" s="79"/>
      <c r="C6" s="79"/>
      <c r="D6" s="79"/>
      <c r="E6" s="79"/>
      <c r="F6" s="80"/>
    </row>
    <row r="8" spans="1:6">
      <c r="A8" s="81" t="s">
        <v>112</v>
      </c>
      <c r="B8" s="81"/>
      <c r="C8" s="81"/>
      <c r="D8" s="81"/>
      <c r="E8" s="81"/>
      <c r="F8" s="81"/>
    </row>
    <row r="9" spans="1:6">
      <c r="A9" s="5"/>
    </row>
    <row r="10" spans="1:6">
      <c r="A10" s="85" t="s">
        <v>1</v>
      </c>
      <c r="B10" s="86"/>
      <c r="C10" s="86"/>
      <c r="D10" s="87"/>
      <c r="E10" s="88" t="s">
        <v>2</v>
      </c>
      <c r="F10" s="89"/>
    </row>
    <row r="11" spans="1:6">
      <c r="A11" s="74" t="s">
        <v>117</v>
      </c>
      <c r="B11" s="74"/>
      <c r="C11" s="74"/>
      <c r="D11" s="74"/>
      <c r="E11" s="75" t="s">
        <v>244</v>
      </c>
      <c r="F11" s="75"/>
    </row>
    <row r="12" spans="1:6">
      <c r="A12" s="74" t="s">
        <v>97</v>
      </c>
      <c r="B12" s="74"/>
      <c r="C12" s="74"/>
      <c r="D12" s="74"/>
      <c r="E12" s="75" t="s">
        <v>145</v>
      </c>
      <c r="F12" s="75"/>
    </row>
    <row r="13" spans="1:6">
      <c r="A13" s="77" t="s">
        <v>101</v>
      </c>
      <c r="B13" s="77"/>
      <c r="C13" s="77"/>
      <c r="D13" s="77"/>
      <c r="E13" s="75" t="s">
        <v>10</v>
      </c>
      <c r="F13" s="75"/>
    </row>
    <row r="14" spans="1:6">
      <c r="A14" s="77" t="s">
        <v>98</v>
      </c>
      <c r="B14" s="77"/>
      <c r="C14" s="77"/>
      <c r="D14" s="77"/>
      <c r="E14" s="75" t="s">
        <v>11</v>
      </c>
      <c r="F14" s="75"/>
    </row>
    <row r="15" spans="1:6">
      <c r="A15" s="77" t="s">
        <v>99</v>
      </c>
      <c r="B15" s="77"/>
      <c r="C15" s="77"/>
      <c r="D15" s="77"/>
      <c r="E15" s="75" t="s">
        <v>9</v>
      </c>
      <c r="F15" s="75"/>
    </row>
    <row r="16" spans="1:6">
      <c r="A16" s="74" t="s">
        <v>100</v>
      </c>
      <c r="B16" s="74"/>
      <c r="C16" s="74"/>
      <c r="D16" s="74"/>
      <c r="E16" s="76" t="s">
        <v>148</v>
      </c>
      <c r="F16" s="76"/>
    </row>
    <row r="17" spans="1:6">
      <c r="A17" s="74" t="s">
        <v>146</v>
      </c>
      <c r="B17" s="74"/>
      <c r="C17" s="74"/>
      <c r="D17" s="74"/>
      <c r="E17" s="75" t="s">
        <v>147</v>
      </c>
      <c r="F17" s="75"/>
    </row>
  </sheetData>
  <mergeCells count="19">
    <mergeCell ref="A6:F6"/>
    <mergeCell ref="A8:F8"/>
    <mergeCell ref="A4:F4"/>
    <mergeCell ref="A11:D11"/>
    <mergeCell ref="E11:F11"/>
    <mergeCell ref="A10:D10"/>
    <mergeCell ref="E10:F10"/>
    <mergeCell ref="A17:D17"/>
    <mergeCell ref="E17:F17"/>
    <mergeCell ref="E16:F16"/>
    <mergeCell ref="A12:D12"/>
    <mergeCell ref="A13:D13"/>
    <mergeCell ref="A14:D14"/>
    <mergeCell ref="A15:D15"/>
    <mergeCell ref="A16:D16"/>
    <mergeCell ref="E12:F12"/>
    <mergeCell ref="E13:F13"/>
    <mergeCell ref="E14:F14"/>
    <mergeCell ref="E15:F15"/>
  </mergeCells>
  <hyperlinks>
    <hyperlink ref="E16:F16" location="'CCSA Contacts'!A1" display="CCSA Advocacy Contacts" xr:uid="{E55E2B17-1167-9947-806D-52EFFD1B257F}"/>
    <hyperlink ref="E12:F12" location="'Renewal Self-Assessment Tool'!A1" display="Renewal Self Assessment Tool" xr:uid="{F9A36D0B-FBC2-9C47-90C4-C828DACB25D1}"/>
    <hyperlink ref="E13:F13" location="'Timeline Tool'!A1" display="Timeline Tool" xr:uid="{5150E839-ADC1-CA40-BA3B-BF82EFDA6481}"/>
    <hyperlink ref="E14:F14" location="'Authorizer Engagement Tool'!A1" display="Authorizer Engagement Tool" xr:uid="{A5B915C7-5888-0449-A137-D5B8BC6E2DF5}"/>
    <hyperlink ref="E15:F15" location="'Community Engagement Tool'!A1" display="Community Engagement Plan" xr:uid="{F73B8398-5C0E-BF46-A502-20FB3F1FA04A}"/>
    <hyperlink ref="E11:F11" location="'Renewal Resources'!A1" display="Charter Renewal Resources - AB 1505 Guide" xr:uid="{B56CF69A-DBAE-5A48-B15D-C91EB614A166}"/>
    <hyperlink ref="E17:F17" location="'Renewal Resources'!A1" display="Renewal Resources" xr:uid="{56FC5CF6-0CF7-8447-8A74-8B5F600AEDA4}"/>
  </hyperlink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40D4A2-213D-FC4E-88D8-4BD96F7BE635}">
  <dimension ref="A1:M10"/>
  <sheetViews>
    <sheetView workbookViewId="0">
      <selection activeCell="B12" sqref="B12"/>
    </sheetView>
  </sheetViews>
  <sheetFormatPr defaultColWidth="10.6640625" defaultRowHeight="15.5"/>
  <sheetData>
    <row r="1" spans="1:13">
      <c r="A1" s="15" t="s">
        <v>83</v>
      </c>
      <c r="B1" s="15" t="s">
        <v>166</v>
      </c>
      <c r="C1" s="15" t="s">
        <v>159</v>
      </c>
      <c r="D1" s="15" t="s">
        <v>155</v>
      </c>
      <c r="E1" s="15" t="s">
        <v>160</v>
      </c>
      <c r="F1" s="15" t="s">
        <v>161</v>
      </c>
      <c r="G1" s="15" t="s">
        <v>94</v>
      </c>
      <c r="H1" t="s">
        <v>167</v>
      </c>
      <c r="I1" t="s">
        <v>162</v>
      </c>
      <c r="J1" t="s">
        <v>155</v>
      </c>
      <c r="K1" t="s">
        <v>163</v>
      </c>
      <c r="L1" t="s">
        <v>161</v>
      </c>
      <c r="M1" t="s">
        <v>164</v>
      </c>
    </row>
    <row r="2" spans="1:13">
      <c r="A2" t="s">
        <v>69</v>
      </c>
      <c r="B2" t="s">
        <v>70</v>
      </c>
      <c r="C2" t="s">
        <v>71</v>
      </c>
      <c r="D2" t="s">
        <v>71</v>
      </c>
      <c r="E2" t="s">
        <v>76</v>
      </c>
      <c r="F2" t="s">
        <v>72</v>
      </c>
      <c r="G2" t="s">
        <v>73</v>
      </c>
      <c r="H2" t="s">
        <v>71</v>
      </c>
      <c r="I2" t="s">
        <v>76</v>
      </c>
      <c r="J2" t="s">
        <v>76</v>
      </c>
      <c r="K2" t="s">
        <v>77</v>
      </c>
      <c r="L2" t="s">
        <v>72</v>
      </c>
      <c r="M2" t="s">
        <v>73</v>
      </c>
    </row>
    <row r="3" spans="1:13">
      <c r="A3" t="s">
        <v>74</v>
      </c>
      <c r="B3" t="s">
        <v>71</v>
      </c>
      <c r="C3" t="s">
        <v>76</v>
      </c>
      <c r="D3" s="24" t="s">
        <v>76</v>
      </c>
      <c r="E3" t="s">
        <v>77</v>
      </c>
      <c r="F3" t="s">
        <v>84</v>
      </c>
      <c r="G3" t="s">
        <v>85</v>
      </c>
      <c r="H3" t="s">
        <v>76</v>
      </c>
      <c r="I3" t="s">
        <v>77</v>
      </c>
      <c r="J3" t="s">
        <v>77</v>
      </c>
      <c r="K3" t="s">
        <v>72</v>
      </c>
      <c r="L3" t="s">
        <v>84</v>
      </c>
      <c r="M3" t="s">
        <v>85</v>
      </c>
    </row>
    <row r="4" spans="1:13">
      <c r="A4" t="s">
        <v>122</v>
      </c>
      <c r="B4" t="s">
        <v>76</v>
      </c>
      <c r="C4" t="s">
        <v>77</v>
      </c>
      <c r="D4" s="24" t="s">
        <v>77</v>
      </c>
      <c r="E4" t="s">
        <v>72</v>
      </c>
      <c r="F4" t="s">
        <v>84</v>
      </c>
      <c r="G4" t="s">
        <v>85</v>
      </c>
      <c r="H4" t="s">
        <v>77</v>
      </c>
      <c r="I4" s="14" t="s">
        <v>72</v>
      </c>
      <c r="J4" t="s">
        <v>72</v>
      </c>
      <c r="K4" t="s">
        <v>73</v>
      </c>
      <c r="L4" t="s">
        <v>86</v>
      </c>
      <c r="M4" t="s">
        <v>69</v>
      </c>
    </row>
    <row r="5" spans="1:13">
      <c r="A5" t="s">
        <v>75</v>
      </c>
      <c r="B5" t="s">
        <v>77</v>
      </c>
      <c r="C5" s="14" t="s">
        <v>72</v>
      </c>
      <c r="D5" s="24" t="s">
        <v>72</v>
      </c>
      <c r="E5" t="s">
        <v>73</v>
      </c>
      <c r="F5" s="14" t="s">
        <v>86</v>
      </c>
      <c r="G5" s="14" t="s">
        <v>69</v>
      </c>
      <c r="H5" t="s">
        <v>72</v>
      </c>
      <c r="I5" s="7" t="s">
        <v>73</v>
      </c>
      <c r="J5" s="7" t="s">
        <v>73</v>
      </c>
      <c r="K5" s="14" t="s">
        <v>84</v>
      </c>
      <c r="L5" s="14" t="s">
        <v>86</v>
      </c>
      <c r="M5" s="14" t="s">
        <v>69</v>
      </c>
    </row>
    <row r="6" spans="1:13" ht="77.5">
      <c r="A6" t="s">
        <v>71</v>
      </c>
      <c r="B6" t="s">
        <v>72</v>
      </c>
      <c r="C6" s="14" t="s">
        <v>73</v>
      </c>
      <c r="D6" s="24" t="s">
        <v>73</v>
      </c>
      <c r="E6" s="14" t="s">
        <v>84</v>
      </c>
      <c r="F6" s="14" t="s">
        <v>86</v>
      </c>
      <c r="G6" s="14" t="s">
        <v>69</v>
      </c>
      <c r="H6" t="s">
        <v>73</v>
      </c>
      <c r="I6" s="7" t="s">
        <v>93</v>
      </c>
      <c r="J6" s="7" t="s">
        <v>93</v>
      </c>
      <c r="K6" s="7" t="s">
        <v>93</v>
      </c>
      <c r="L6" s="7" t="s">
        <v>93</v>
      </c>
      <c r="M6" s="65" t="s">
        <v>251</v>
      </c>
    </row>
    <row r="7" spans="1:13" ht="77.5">
      <c r="A7" t="s">
        <v>76</v>
      </c>
      <c r="B7" t="s">
        <v>73</v>
      </c>
      <c r="C7" s="7" t="s">
        <v>93</v>
      </c>
      <c r="D7" s="7" t="s">
        <v>93</v>
      </c>
      <c r="E7" s="7" t="s">
        <v>93</v>
      </c>
      <c r="F7" s="7" t="s">
        <v>93</v>
      </c>
      <c r="G7" s="65" t="s">
        <v>251</v>
      </c>
      <c r="H7" t="s">
        <v>84</v>
      </c>
      <c r="I7" s="7" t="s">
        <v>93</v>
      </c>
      <c r="J7" s="7" t="s">
        <v>93</v>
      </c>
      <c r="K7" s="7" t="s">
        <v>93</v>
      </c>
      <c r="L7" s="7" t="s">
        <v>93</v>
      </c>
      <c r="M7" s="65" t="s">
        <v>251</v>
      </c>
    </row>
    <row r="8" spans="1:13" ht="77.5">
      <c r="A8" t="s">
        <v>77</v>
      </c>
      <c r="B8" t="s">
        <v>84</v>
      </c>
      <c r="C8" s="7" t="s">
        <v>93</v>
      </c>
      <c r="D8" s="7" t="s">
        <v>93</v>
      </c>
      <c r="E8" s="7" t="s">
        <v>93</v>
      </c>
      <c r="F8" s="7" t="s">
        <v>93</v>
      </c>
      <c r="G8" s="65" t="s">
        <v>251</v>
      </c>
      <c r="H8" t="s">
        <v>85</v>
      </c>
      <c r="I8" s="7" t="s">
        <v>93</v>
      </c>
      <c r="J8" s="7" t="s">
        <v>93</v>
      </c>
      <c r="K8" s="7" t="s">
        <v>93</v>
      </c>
      <c r="L8" s="7" t="s">
        <v>93</v>
      </c>
      <c r="M8" s="65" t="s">
        <v>251</v>
      </c>
    </row>
    <row r="9" spans="1:13" ht="77.5">
      <c r="A9" t="s">
        <v>72</v>
      </c>
      <c r="B9" t="s">
        <v>85</v>
      </c>
      <c r="C9" s="7" t="s">
        <v>93</v>
      </c>
      <c r="D9" s="7" t="s">
        <v>93</v>
      </c>
      <c r="E9" s="7" t="s">
        <v>93</v>
      </c>
      <c r="F9" s="7" t="s">
        <v>93</v>
      </c>
      <c r="G9" s="65" t="s">
        <v>251</v>
      </c>
      <c r="H9" t="s">
        <v>86</v>
      </c>
      <c r="I9" s="7" t="s">
        <v>93</v>
      </c>
      <c r="J9" s="7" t="s">
        <v>93</v>
      </c>
      <c r="K9" s="7" t="s">
        <v>93</v>
      </c>
      <c r="L9" s="7" t="s">
        <v>93</v>
      </c>
      <c r="M9" s="65" t="s">
        <v>251</v>
      </c>
    </row>
    <row r="10" spans="1:13" ht="77.5">
      <c r="A10" t="s">
        <v>73</v>
      </c>
      <c r="B10" t="s">
        <v>86</v>
      </c>
      <c r="C10" s="7" t="s">
        <v>93</v>
      </c>
      <c r="D10" s="7" t="s">
        <v>93</v>
      </c>
      <c r="E10" s="7" t="s">
        <v>93</v>
      </c>
      <c r="F10" s="7" t="s">
        <v>93</v>
      </c>
      <c r="G10" s="65" t="s">
        <v>251</v>
      </c>
      <c r="H10" s="14" t="s">
        <v>69</v>
      </c>
      <c r="I10" s="7" t="s">
        <v>93</v>
      </c>
      <c r="J10" s="7" t="s">
        <v>93</v>
      </c>
      <c r="K10" s="7" t="s">
        <v>93</v>
      </c>
      <c r="L10" s="7" t="s">
        <v>93</v>
      </c>
      <c r="M10" s="65" t="s">
        <v>251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4F03AE-9C70-4A41-B4C9-56668E3CE6F7}">
  <dimension ref="A4:F47"/>
  <sheetViews>
    <sheetView showGridLines="0" zoomScale="118" zoomScaleNormal="120" workbookViewId="0">
      <selection activeCell="A10" sqref="A10"/>
    </sheetView>
  </sheetViews>
  <sheetFormatPr defaultColWidth="10.6640625" defaultRowHeight="15.5"/>
  <cols>
    <col min="1" max="5" width="18.83203125" customWidth="1"/>
    <col min="6" max="6" width="21.83203125" customWidth="1"/>
  </cols>
  <sheetData>
    <row r="4" spans="1:6" ht="21">
      <c r="A4" s="119" t="s">
        <v>6</v>
      </c>
      <c r="B4" s="120"/>
      <c r="C4" s="120"/>
      <c r="D4" s="120"/>
      <c r="E4" s="120"/>
      <c r="F4" s="121"/>
    </row>
    <row r="6" spans="1:6" ht="34" customHeight="1">
      <c r="A6" s="108" t="s">
        <v>60</v>
      </c>
      <c r="B6" s="109"/>
      <c r="C6" s="109"/>
      <c r="D6" s="109"/>
      <c r="E6" s="109"/>
      <c r="F6" s="136"/>
    </row>
    <row r="8" spans="1:6">
      <c r="A8" s="122" t="s">
        <v>41</v>
      </c>
      <c r="B8" s="123"/>
      <c r="C8" s="123"/>
      <c r="D8" s="123"/>
      <c r="E8" s="123"/>
      <c r="F8" s="124"/>
    </row>
    <row r="9" spans="1:6" ht="16" thickBot="1">
      <c r="A9" s="100" t="s">
        <v>153</v>
      </c>
      <c r="B9" s="101"/>
      <c r="C9" s="101"/>
      <c r="D9" s="127"/>
      <c r="E9" s="128"/>
      <c r="F9" s="129"/>
    </row>
    <row r="10" spans="1:6" ht="18" customHeight="1" thickBot="1">
      <c r="A10" s="132" t="s">
        <v>49</v>
      </c>
      <c r="B10" s="133"/>
      <c r="C10" s="133"/>
      <c r="D10" s="110" t="s">
        <v>57</v>
      </c>
      <c r="E10" s="114"/>
      <c r="F10" s="115"/>
    </row>
    <row r="11" spans="1:6" ht="18" customHeight="1" thickBot="1">
      <c r="A11" s="134"/>
      <c r="B11" s="135"/>
      <c r="C11" s="135"/>
      <c r="D11" s="110" t="s">
        <v>58</v>
      </c>
      <c r="E11" s="114"/>
      <c r="F11" s="115"/>
    </row>
    <row r="12" spans="1:6" ht="49" customHeight="1" thickBot="1">
      <c r="A12" s="130" t="s">
        <v>151</v>
      </c>
      <c r="B12" s="131"/>
      <c r="C12" s="131"/>
      <c r="D12" s="110" t="s">
        <v>50</v>
      </c>
      <c r="E12" s="111"/>
      <c r="F12" s="112"/>
    </row>
    <row r="13" spans="1:6" ht="36" customHeight="1" thickBot="1">
      <c r="A13" s="130" t="s">
        <v>152</v>
      </c>
      <c r="B13" s="131"/>
      <c r="C13" s="131"/>
      <c r="D13" s="110" t="s">
        <v>51</v>
      </c>
      <c r="E13" s="111"/>
      <c r="F13" s="112"/>
    </row>
    <row r="15" spans="1:6">
      <c r="A15" s="122" t="s">
        <v>59</v>
      </c>
      <c r="B15" s="123"/>
      <c r="C15" s="123"/>
      <c r="D15" s="125"/>
      <c r="E15" s="125"/>
      <c r="F15" s="126"/>
    </row>
    <row r="16" spans="1:6" ht="32" customHeight="1" thickBot="1">
      <c r="A16" s="108" t="s">
        <v>52</v>
      </c>
      <c r="B16" s="109"/>
      <c r="C16" s="109"/>
      <c r="D16" s="139" t="s">
        <v>53</v>
      </c>
      <c r="E16" s="140"/>
      <c r="F16" s="141"/>
    </row>
    <row r="17" spans="1:6" ht="30" customHeight="1" thickBot="1">
      <c r="A17" s="137" t="s">
        <v>45</v>
      </c>
      <c r="B17" s="138"/>
      <c r="C17" s="138"/>
      <c r="D17" s="110" t="s">
        <v>54</v>
      </c>
      <c r="E17" s="111"/>
      <c r="F17" s="112"/>
    </row>
    <row r="18" spans="1:6" ht="33" customHeight="1" thickBot="1">
      <c r="A18" s="108" t="s">
        <v>46</v>
      </c>
      <c r="B18" s="109"/>
      <c r="C18" s="109"/>
      <c r="D18" s="110" t="s">
        <v>56</v>
      </c>
      <c r="E18" s="111"/>
      <c r="F18" s="112"/>
    </row>
    <row r="19" spans="1:6" ht="34" customHeight="1" thickBot="1">
      <c r="A19" s="108" t="s">
        <v>47</v>
      </c>
      <c r="B19" s="109"/>
      <c r="C19" s="109"/>
      <c r="D19" s="110" t="s">
        <v>55</v>
      </c>
      <c r="E19" s="111"/>
      <c r="F19" s="112"/>
    </row>
    <row r="20" spans="1:6" ht="50" customHeight="1" thickBot="1">
      <c r="A20" s="108" t="s">
        <v>241</v>
      </c>
      <c r="B20" s="109"/>
      <c r="C20" s="109"/>
      <c r="D20" s="110" t="s">
        <v>125</v>
      </c>
      <c r="E20" s="111"/>
      <c r="F20" s="112"/>
    </row>
    <row r="22" spans="1:6">
      <c r="A22" s="122" t="s">
        <v>42</v>
      </c>
      <c r="B22" s="123"/>
      <c r="C22" s="123"/>
      <c r="D22" s="123"/>
      <c r="E22" s="123"/>
      <c r="F22" s="124"/>
    </row>
    <row r="23" spans="1:6" ht="34" customHeight="1" thickBot="1">
      <c r="A23" s="108" t="s">
        <v>126</v>
      </c>
      <c r="B23" s="109"/>
      <c r="C23" s="109"/>
      <c r="D23" s="116"/>
      <c r="E23" s="117"/>
      <c r="F23" s="118"/>
    </row>
    <row r="24" spans="1:6" ht="34" customHeight="1" thickBot="1">
      <c r="A24" s="108" t="s">
        <v>128</v>
      </c>
      <c r="B24" s="109"/>
      <c r="C24" s="109"/>
      <c r="D24" s="113"/>
      <c r="E24" s="114"/>
      <c r="F24" s="115"/>
    </row>
    <row r="25" spans="1:6" ht="33" customHeight="1" thickBot="1">
      <c r="A25" s="108" t="s">
        <v>127</v>
      </c>
      <c r="B25" s="109"/>
      <c r="C25" s="109"/>
      <c r="D25" s="113"/>
      <c r="E25" s="114"/>
      <c r="F25" s="115"/>
    </row>
    <row r="26" spans="1:6" ht="33" customHeight="1" thickBot="1">
      <c r="A26" s="108" t="s">
        <v>149</v>
      </c>
      <c r="B26" s="109"/>
      <c r="C26" s="109"/>
      <c r="D26" s="113"/>
      <c r="E26" s="114"/>
      <c r="F26" s="115"/>
    </row>
    <row r="28" spans="1:6">
      <c r="A28" s="90" t="s">
        <v>43</v>
      </c>
      <c r="B28" s="91"/>
      <c r="C28" s="91"/>
      <c r="D28" s="91"/>
      <c r="E28" s="91"/>
      <c r="F28" s="92"/>
    </row>
    <row r="29" spans="1:6" ht="51" customHeight="1" thickBot="1">
      <c r="A29" s="108" t="s">
        <v>245</v>
      </c>
      <c r="B29" s="109"/>
      <c r="C29" s="109"/>
      <c r="D29" s="116"/>
      <c r="E29" s="117"/>
      <c r="F29" s="118"/>
    </row>
    <row r="30" spans="1:6" ht="50" customHeight="1" thickBot="1">
      <c r="A30" s="108" t="s">
        <v>67</v>
      </c>
      <c r="B30" s="109"/>
      <c r="C30" s="109"/>
      <c r="D30" s="113"/>
      <c r="E30" s="114"/>
      <c r="F30" s="115"/>
    </row>
    <row r="31" spans="1:6" ht="16" thickBot="1">
      <c r="A31" s="108" t="s">
        <v>102</v>
      </c>
      <c r="B31" s="109"/>
      <c r="C31" s="109"/>
      <c r="D31" s="113"/>
      <c r="E31" s="114"/>
      <c r="F31" s="115"/>
    </row>
    <row r="32" spans="1:6" ht="16" thickBot="1">
      <c r="A32" s="108" t="s">
        <v>103</v>
      </c>
      <c r="B32" s="109"/>
      <c r="C32" s="109"/>
      <c r="D32" s="113"/>
      <c r="E32" s="114"/>
      <c r="F32" s="115"/>
    </row>
    <row r="33" spans="1:6" ht="34" customHeight="1" thickBot="1">
      <c r="A33" s="108" t="s">
        <v>129</v>
      </c>
      <c r="B33" s="109"/>
      <c r="C33" s="109"/>
      <c r="D33" s="113"/>
      <c r="E33" s="114"/>
      <c r="F33" s="115"/>
    </row>
    <row r="35" spans="1:6">
      <c r="A35" s="90" t="s">
        <v>44</v>
      </c>
      <c r="B35" s="91"/>
      <c r="C35" s="91"/>
      <c r="D35" s="93"/>
      <c r="E35" s="93"/>
      <c r="F35" s="94"/>
    </row>
    <row r="36" spans="1:6" ht="17" customHeight="1" thickBot="1">
      <c r="A36" s="95" t="s">
        <v>130</v>
      </c>
      <c r="B36" s="96"/>
      <c r="C36" s="96"/>
      <c r="D36" s="97" t="s">
        <v>133</v>
      </c>
      <c r="E36" s="98"/>
      <c r="F36" s="99"/>
    </row>
    <row r="37" spans="1:6" ht="16" thickBot="1">
      <c r="A37" s="95" t="s">
        <v>131</v>
      </c>
      <c r="B37" s="96"/>
      <c r="C37" s="96"/>
      <c r="D37" s="102"/>
      <c r="E37" s="103"/>
      <c r="F37" s="104"/>
    </row>
    <row r="38" spans="1:6" ht="16" thickBot="1">
      <c r="A38" s="95" t="s">
        <v>132</v>
      </c>
      <c r="B38" s="96"/>
      <c r="C38" s="96"/>
      <c r="D38" s="102"/>
      <c r="E38" s="103"/>
      <c r="F38" s="104"/>
    </row>
    <row r="39" spans="1:6" ht="16.5" thickBot="1">
      <c r="A39" s="95" t="s">
        <v>134</v>
      </c>
      <c r="B39" s="96"/>
      <c r="C39" s="96"/>
      <c r="D39" s="105" t="s">
        <v>135</v>
      </c>
      <c r="E39" s="106"/>
      <c r="F39" s="107"/>
    </row>
    <row r="40" spans="1:6" ht="16.5" thickBot="1">
      <c r="A40" s="95" t="s">
        <v>136</v>
      </c>
      <c r="B40" s="96"/>
      <c r="C40" s="96"/>
      <c r="D40" s="105" t="s">
        <v>135</v>
      </c>
      <c r="E40" s="106"/>
      <c r="F40" s="107"/>
    </row>
    <row r="42" spans="1:6">
      <c r="A42" s="90" t="s">
        <v>137</v>
      </c>
      <c r="B42" s="91"/>
      <c r="C42" s="91"/>
      <c r="D42" s="93"/>
      <c r="E42" s="93"/>
      <c r="F42" s="94"/>
    </row>
    <row r="43" spans="1:6" ht="16.5" thickBot="1">
      <c r="A43" s="95" t="s">
        <v>138</v>
      </c>
      <c r="B43" s="96"/>
      <c r="C43" s="96"/>
      <c r="D43" s="97" t="s">
        <v>139</v>
      </c>
      <c r="E43" s="98"/>
      <c r="F43" s="99"/>
    </row>
    <row r="44" spans="1:6" ht="35" customHeight="1" thickBot="1">
      <c r="A44" s="100" t="s">
        <v>140</v>
      </c>
      <c r="B44" s="101"/>
      <c r="C44" s="101"/>
      <c r="D44" s="102"/>
      <c r="E44" s="103"/>
      <c r="F44" s="104"/>
    </row>
    <row r="45" spans="1:6" ht="33" customHeight="1" thickBot="1">
      <c r="A45" s="100" t="s">
        <v>141</v>
      </c>
      <c r="B45" s="101"/>
      <c r="C45" s="101"/>
      <c r="D45" s="102"/>
      <c r="E45" s="103"/>
      <c r="F45" s="104"/>
    </row>
    <row r="46" spans="1:6" ht="33" customHeight="1" thickBot="1">
      <c r="A46" s="95" t="s">
        <v>142</v>
      </c>
      <c r="B46" s="96"/>
      <c r="C46" s="96"/>
      <c r="D46" s="105"/>
      <c r="E46" s="106"/>
      <c r="F46" s="107"/>
    </row>
    <row r="47" spans="1:6" ht="33" customHeight="1" thickBot="1">
      <c r="A47" s="95" t="s">
        <v>143</v>
      </c>
      <c r="B47" s="96"/>
      <c r="C47" s="96"/>
      <c r="D47" s="105"/>
      <c r="E47" s="106"/>
      <c r="F47" s="107"/>
    </row>
  </sheetData>
  <mergeCells count="65">
    <mergeCell ref="A18:C18"/>
    <mergeCell ref="A19:C19"/>
    <mergeCell ref="D16:F16"/>
    <mergeCell ref="D17:F17"/>
    <mergeCell ref="D18:F18"/>
    <mergeCell ref="D19:F19"/>
    <mergeCell ref="A4:F4"/>
    <mergeCell ref="A8:F8"/>
    <mergeCell ref="A15:F15"/>
    <mergeCell ref="A22:F22"/>
    <mergeCell ref="A9:C9"/>
    <mergeCell ref="D9:F9"/>
    <mergeCell ref="A12:C12"/>
    <mergeCell ref="A13:C13"/>
    <mergeCell ref="D10:F10"/>
    <mergeCell ref="D12:F12"/>
    <mergeCell ref="D13:F13"/>
    <mergeCell ref="D11:F11"/>
    <mergeCell ref="A10:C11"/>
    <mergeCell ref="A6:F6"/>
    <mergeCell ref="A16:C16"/>
    <mergeCell ref="A17:C17"/>
    <mergeCell ref="D29:F29"/>
    <mergeCell ref="A30:C30"/>
    <mergeCell ref="D30:F30"/>
    <mergeCell ref="D31:F31"/>
    <mergeCell ref="D32:F32"/>
    <mergeCell ref="A20:C20"/>
    <mergeCell ref="D20:F20"/>
    <mergeCell ref="A33:C33"/>
    <mergeCell ref="D33:F33"/>
    <mergeCell ref="A36:C36"/>
    <mergeCell ref="D36:F36"/>
    <mergeCell ref="A26:C26"/>
    <mergeCell ref="A23:C23"/>
    <mergeCell ref="A24:C24"/>
    <mergeCell ref="A25:C25"/>
    <mergeCell ref="D24:F24"/>
    <mergeCell ref="D25:F25"/>
    <mergeCell ref="D23:F23"/>
    <mergeCell ref="D26:F26"/>
    <mergeCell ref="A31:C31"/>
    <mergeCell ref="A32:C32"/>
    <mergeCell ref="A46:C46"/>
    <mergeCell ref="D46:F46"/>
    <mergeCell ref="A47:C47"/>
    <mergeCell ref="D47:F47"/>
    <mergeCell ref="A45:C45"/>
    <mergeCell ref="D45:F45"/>
    <mergeCell ref="A28:F28"/>
    <mergeCell ref="A35:F35"/>
    <mergeCell ref="A43:C43"/>
    <mergeCell ref="D43:F43"/>
    <mergeCell ref="A44:C44"/>
    <mergeCell ref="D44:F44"/>
    <mergeCell ref="A39:C39"/>
    <mergeCell ref="D39:F39"/>
    <mergeCell ref="A40:C40"/>
    <mergeCell ref="D40:F40"/>
    <mergeCell ref="A42:F42"/>
    <mergeCell ref="A37:C37"/>
    <mergeCell ref="D37:F37"/>
    <mergeCell ref="A38:C38"/>
    <mergeCell ref="D38:F38"/>
    <mergeCell ref="A29:C29"/>
  </mergeCells>
  <hyperlinks>
    <hyperlink ref="A10:C11" r:id="rId1" display="What are you data strengths? Weaknesses?" xr:uid="{5D69095D-905E-3D42-94E6-34802EF599C4}"/>
    <hyperlink ref="A44:C44" r:id="rId2" display="What is your dashboard color for chronic absenteeism? Are rates increasing or decreasing over the past three years?" xr:uid="{AEEFC532-5764-F545-8615-B8C8ADCB0E80}"/>
    <hyperlink ref="A45:C45" r:id="rId3" display="What is your dashboard color for suspension? Are rates increasing or decreasing over the past three years?" xr:uid="{B7A3A23B-E491-594A-86AA-B602F84A5445}"/>
    <hyperlink ref="A9:C9" r:id="rId4" display="What is your school's estimated renewal track?" xr:uid="{3C3BC365-0698-4861-9FD4-914EF44F8BD9}"/>
  </hyperlinks>
  <pageMargins left="0.7" right="0.7" top="0.75" bottom="0.75" header="0.3" footer="0.3"/>
  <pageSetup orientation="portrait" r:id="rId5"/>
  <drawing r:id="rId6"/>
  <extLst>
    <ext xmlns:x14="http://schemas.microsoft.com/office/spreadsheetml/2009/9/main" uri="{CCE6A557-97BC-4b89-ADB6-D9C93CAAB3DF}">
      <x14:dataValidations xmlns:xm="http://schemas.microsoft.com/office/excel/2006/main" count="1">
        <x14:dataValidation type="list" allowBlank="1" showInputMessage="1" showErrorMessage="1" xr:uid="{BCAE9638-8433-D64E-8494-70FF76CD2F19}">
          <x14:formula1>
            <xm:f>'Drop Down Menus'!$D$2:$D$4</xm:f>
          </x14:formula1>
          <xm:sqref>D9:F9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48FD04-F8FD-1F42-AAC1-CCD530E58E63}">
  <dimension ref="A4:J35"/>
  <sheetViews>
    <sheetView showGridLines="0" topLeftCell="A27" zoomScale="120" zoomScaleNormal="120" workbookViewId="0">
      <selection activeCell="A31" sqref="A31"/>
    </sheetView>
  </sheetViews>
  <sheetFormatPr defaultColWidth="10.6640625" defaultRowHeight="15.5"/>
  <cols>
    <col min="1" max="1" width="18.83203125" customWidth="1"/>
    <col min="2" max="2" width="11.5" bestFit="1" customWidth="1"/>
    <col min="3" max="3" width="20" customWidth="1"/>
    <col min="4" max="4" width="17.5" customWidth="1"/>
    <col min="5" max="5" width="19.6640625" customWidth="1"/>
    <col min="6" max="6" width="15.5" bestFit="1" customWidth="1"/>
    <col min="7" max="7" width="20" customWidth="1"/>
    <col min="8" max="8" width="10.6640625" bestFit="1" customWidth="1"/>
    <col min="9" max="9" width="11.83203125" bestFit="1" customWidth="1"/>
  </cols>
  <sheetData>
    <row r="4" spans="1:10" ht="21">
      <c r="A4" s="119" t="s">
        <v>7</v>
      </c>
      <c r="B4" s="120"/>
      <c r="C4" s="120"/>
      <c r="D4" s="120"/>
      <c r="E4" s="120"/>
      <c r="F4" s="120"/>
      <c r="G4" s="120"/>
      <c r="H4" s="120"/>
      <c r="I4" s="121"/>
    </row>
    <row r="6" spans="1:10" ht="113" customHeight="1">
      <c r="A6" s="108" t="s">
        <v>250</v>
      </c>
      <c r="B6" s="109"/>
      <c r="C6" s="109"/>
      <c r="D6" s="109"/>
      <c r="E6" s="109"/>
      <c r="F6" s="109"/>
      <c r="G6" s="109"/>
      <c r="H6" s="109"/>
      <c r="I6" s="136"/>
    </row>
    <row r="8" spans="1:10" ht="85" customHeight="1">
      <c r="A8" s="8" t="s">
        <v>36</v>
      </c>
      <c r="B8" s="10"/>
      <c r="C8" s="108" t="s">
        <v>242</v>
      </c>
      <c r="D8" s="109"/>
      <c r="E8" s="109"/>
      <c r="F8" s="109"/>
      <c r="G8" s="109"/>
      <c r="H8" s="109"/>
      <c r="I8" s="136"/>
    </row>
    <row r="9" spans="1:10">
      <c r="A9" s="2"/>
      <c r="C9" s="6"/>
      <c r="D9" s="6"/>
      <c r="E9" s="6"/>
      <c r="F9" s="6"/>
      <c r="G9" s="6"/>
      <c r="H9" s="6"/>
    </row>
    <row r="10" spans="1:10">
      <c r="A10" s="151" t="s">
        <v>169</v>
      </c>
      <c r="B10" s="151"/>
      <c r="C10" s="151"/>
      <c r="D10" s="151"/>
      <c r="E10" s="151"/>
      <c r="F10" s="151"/>
      <c r="G10" s="151"/>
      <c r="H10" s="151"/>
      <c r="I10" s="151"/>
    </row>
    <row r="11" spans="1:10" ht="66" customHeight="1">
      <c r="A11" s="108" t="s">
        <v>243</v>
      </c>
      <c r="B11" s="109"/>
      <c r="C11" s="109"/>
      <c r="D11" s="109"/>
      <c r="E11" s="109"/>
      <c r="F11" s="109"/>
      <c r="G11" s="109"/>
      <c r="H11" s="109"/>
      <c r="I11" s="136"/>
    </row>
    <row r="12" spans="1:10">
      <c r="A12" s="2"/>
      <c r="C12" s="6"/>
      <c r="D12" s="6"/>
      <c r="E12" s="6"/>
      <c r="F12" s="6"/>
      <c r="G12" s="6"/>
      <c r="H12" s="6"/>
    </row>
    <row r="13" spans="1:10" s="22" customFormat="1">
      <c r="A13" s="90" t="s">
        <v>80</v>
      </c>
      <c r="B13" s="91"/>
      <c r="C13" s="91"/>
      <c r="D13" s="91"/>
      <c r="E13" s="91"/>
      <c r="F13" s="91"/>
      <c r="G13" s="91"/>
      <c r="H13" s="91"/>
      <c r="I13" s="92"/>
      <c r="J13" s="21"/>
    </row>
    <row r="14" spans="1:10" ht="46.5">
      <c r="A14" s="17" t="s">
        <v>123</v>
      </c>
      <c r="B14" s="18" t="s">
        <v>78</v>
      </c>
      <c r="C14" s="18" t="s">
        <v>68</v>
      </c>
      <c r="D14" s="18" t="s">
        <v>79</v>
      </c>
      <c r="E14" s="19" t="s">
        <v>165</v>
      </c>
      <c r="F14" s="19" t="s">
        <v>156</v>
      </c>
      <c r="G14" s="19" t="s">
        <v>157</v>
      </c>
      <c r="H14" s="19" t="s">
        <v>158</v>
      </c>
      <c r="I14" s="20" t="s">
        <v>94</v>
      </c>
    </row>
    <row r="15" spans="1:10" ht="47" customHeight="1">
      <c r="A15" s="71"/>
      <c r="B15" s="69" t="e">
        <f>VLOOKUP(A15, 'vlookup table_district'!A:Q, 2, FALSE)</f>
        <v>#N/A</v>
      </c>
      <c r="C15" s="69" t="e">
        <f>VLOOKUP(A15, 'vlookup table_district'!A:Q, 3, FALSE)</f>
        <v>#N/A</v>
      </c>
      <c r="D15" s="69" t="e">
        <f>VLOOKUP(A15, 'vlookup table_district'!A:Q, 4, FALSE)</f>
        <v>#N/A</v>
      </c>
      <c r="E15" s="69" t="e">
        <f>VLOOKUP(A15, 'vlookup table_district'!A:Q, 5, FALSE)</f>
        <v>#N/A</v>
      </c>
      <c r="F15" s="69" t="e">
        <f>VLOOKUP(A15,'vlookup table_district'!A:Q, 6, FALSE)</f>
        <v>#N/A</v>
      </c>
      <c r="G15" s="69" t="e">
        <f>VLOOKUP(A15,'vlookup table_district'!A:Q, 7, FALSE)</f>
        <v>#N/A</v>
      </c>
      <c r="H15" s="69" t="e">
        <f>VLOOKUP(A15,'vlookup table_district'!A:Q, 8, FALSE)</f>
        <v>#N/A</v>
      </c>
      <c r="I15" s="73" t="e">
        <f>VLOOKUP(A15,'vlookup table_district'!A:Q, 9, FALSE)</f>
        <v>#N/A</v>
      </c>
    </row>
    <row r="17" spans="1:9" s="22" customFormat="1">
      <c r="A17" s="90" t="s">
        <v>81</v>
      </c>
      <c r="B17" s="91"/>
      <c r="C17" s="91"/>
      <c r="D17" s="91"/>
      <c r="E17" s="91"/>
      <c r="F17" s="91"/>
      <c r="G17" s="91"/>
      <c r="H17" s="91"/>
      <c r="I17" s="92"/>
    </row>
    <row r="18" spans="1:9" ht="46.5">
      <c r="A18" s="17" t="s">
        <v>123</v>
      </c>
      <c r="B18" s="18" t="s">
        <v>78</v>
      </c>
      <c r="C18" s="18" t="s">
        <v>68</v>
      </c>
      <c r="D18" s="18" t="s">
        <v>79</v>
      </c>
      <c r="E18" s="19" t="s">
        <v>165</v>
      </c>
      <c r="F18" s="19" t="s">
        <v>156</v>
      </c>
      <c r="G18" s="19" t="s">
        <v>157</v>
      </c>
      <c r="H18" s="19" t="s">
        <v>158</v>
      </c>
      <c r="I18" s="20" t="s">
        <v>94</v>
      </c>
    </row>
    <row r="19" spans="1:9" ht="45" customHeight="1">
      <c r="A19" s="71"/>
      <c r="B19" s="70" t="e">
        <f>VLOOKUP(A19, 'vlookup table_district'!A:L, 10, FALSE)</f>
        <v>#N/A</v>
      </c>
      <c r="C19" s="70" t="e">
        <f>VLOOKUP(A19, 'vlookup table_district'!A:L, 11, FALSE)</f>
        <v>#N/A</v>
      </c>
      <c r="D19" s="70" t="e">
        <f>VLOOKUP(A19, 'vlookup table_district'!A:L, 12, FALSE)</f>
        <v>#N/A</v>
      </c>
      <c r="E19" s="70" t="e">
        <f>VLOOKUP(A19, 'vlookup table_district'!A:Q, 13, FALSE)</f>
        <v>#N/A</v>
      </c>
      <c r="F19" s="70" t="e">
        <f>VLOOKUP(A19,'vlookup table_district'!A:Q, 14, FALSE)</f>
        <v>#N/A</v>
      </c>
      <c r="G19" s="70" t="e">
        <f>VLOOKUP(A19,'vlookup table_district'!A:Q, 15, FALSE)</f>
        <v>#N/A</v>
      </c>
      <c r="H19" s="70" t="e">
        <f>VLOOKUP(A19,'vlookup table_district'!A:Q, 16, FALSE)</f>
        <v>#N/A</v>
      </c>
      <c r="I19" s="70" t="e">
        <f>VLOOKUP(A19,'vlookup table_district'!A:Q, 17, FALSE)</f>
        <v>#N/A</v>
      </c>
    </row>
    <row r="21" spans="1:9" s="22" customFormat="1">
      <c r="A21" s="142" t="s">
        <v>82</v>
      </c>
      <c r="B21" s="143"/>
      <c r="C21" s="143"/>
      <c r="D21" s="143"/>
      <c r="E21" s="143"/>
      <c r="F21" s="143"/>
      <c r="G21" s="16"/>
      <c r="H21" s="9"/>
      <c r="I21"/>
    </row>
    <row r="22" spans="1:9" ht="46.5">
      <c r="A22" s="17" t="s">
        <v>124</v>
      </c>
      <c r="B22" s="18" t="s">
        <v>79</v>
      </c>
      <c r="C22" s="19" t="s">
        <v>165</v>
      </c>
      <c r="D22" s="19" t="s">
        <v>156</v>
      </c>
      <c r="E22" s="19" t="s">
        <v>157</v>
      </c>
      <c r="F22" s="19" t="s">
        <v>158</v>
      </c>
      <c r="G22" s="23" t="s">
        <v>94</v>
      </c>
      <c r="H22" s="22"/>
      <c r="I22" s="22"/>
    </row>
    <row r="23" spans="1:9" ht="43" customHeight="1">
      <c r="A23" s="71"/>
      <c r="B23" s="70" t="e">
        <f>VLOOKUP(A23, vlookup_county!A1:G10, 2, FALSE)</f>
        <v>#N/A</v>
      </c>
      <c r="C23" s="70" t="e">
        <f>VLOOKUP(A23, vlookup_county!A1:G10, 3, FALSE)</f>
        <v>#N/A</v>
      </c>
      <c r="D23" s="70" t="e">
        <f>VLOOKUP(A23, vlookup_county!A1:G10, 4, FALSE)</f>
        <v>#N/A</v>
      </c>
      <c r="E23" s="70" t="e">
        <f>VLOOKUP(A23, vlookup_county!A1:G10, 5, FALSE)</f>
        <v>#N/A</v>
      </c>
      <c r="F23" s="70" t="e">
        <f>VLOOKUP(A23, vlookup_county!A1:G10, 6, FALSE)</f>
        <v>#N/A</v>
      </c>
      <c r="G23" s="70" t="e">
        <f>VLOOKUP(A23, vlookup_county!A1:G10, 7, FALSE)</f>
        <v>#N/A</v>
      </c>
    </row>
    <row r="25" spans="1:9">
      <c r="A25" s="142" t="s">
        <v>168</v>
      </c>
      <c r="B25" s="143"/>
      <c r="C25" s="143"/>
      <c r="D25" s="143"/>
      <c r="E25" s="143"/>
      <c r="F25" s="143"/>
      <c r="G25" s="144"/>
      <c r="H25" s="9"/>
    </row>
    <row r="26" spans="1:9" ht="46.5">
      <c r="A26" s="12" t="s">
        <v>124</v>
      </c>
      <c r="B26" s="3" t="s">
        <v>79</v>
      </c>
      <c r="C26" s="19" t="s">
        <v>165</v>
      </c>
      <c r="D26" s="19" t="s">
        <v>156</v>
      </c>
      <c r="E26" s="19" t="s">
        <v>157</v>
      </c>
      <c r="F26" s="19" t="s">
        <v>158</v>
      </c>
      <c r="G26" s="23" t="s">
        <v>94</v>
      </c>
    </row>
    <row r="27" spans="1:9" ht="35" customHeight="1">
      <c r="A27" s="72"/>
      <c r="B27" s="70" t="e">
        <f>VLOOKUP(A27, vlookup_county!A:M, 8, FALSE)</f>
        <v>#N/A</v>
      </c>
      <c r="C27" s="70" t="e">
        <f>VLOOKUP(A27, vlookup_county!A:M, 9, FALSE)</f>
        <v>#N/A</v>
      </c>
      <c r="D27" s="70" t="e">
        <f>VLOOKUP(A27, vlookup_county!A:M, 10, FALSE)</f>
        <v>#N/A</v>
      </c>
      <c r="E27" s="70" t="e">
        <f>VLOOKUP(A27, vlookup_county!A:M, 11, FALSE)</f>
        <v>#N/A</v>
      </c>
      <c r="F27" s="70" t="e">
        <f>VLOOKUP(A27, vlookup_county!A:M, 12, FALSE)</f>
        <v>#N/A</v>
      </c>
      <c r="G27" s="70" t="e">
        <f>VLOOKUP(A27, vlookup_county!A:M, 13, FALSE)</f>
        <v>#N/A</v>
      </c>
    </row>
    <row r="29" spans="1:9">
      <c r="A29" s="145" t="s">
        <v>95</v>
      </c>
      <c r="B29" s="146"/>
      <c r="C29" s="146"/>
      <c r="D29" s="146"/>
      <c r="E29" s="146"/>
      <c r="F29" s="146"/>
      <c r="G29" s="147"/>
    </row>
    <row r="30" spans="1:9" ht="46.5">
      <c r="A30" s="12" t="s">
        <v>123</v>
      </c>
      <c r="B30" s="3" t="s">
        <v>78</v>
      </c>
      <c r="C30" s="19" t="s">
        <v>165</v>
      </c>
      <c r="D30" s="19" t="s">
        <v>156</v>
      </c>
      <c r="E30" s="19" t="s">
        <v>157</v>
      </c>
      <c r="F30" s="19" t="s">
        <v>158</v>
      </c>
      <c r="G30" s="23" t="s">
        <v>94</v>
      </c>
    </row>
    <row r="31" spans="1:9" ht="44" customHeight="1">
      <c r="A31" s="71"/>
      <c r="B31" s="69" t="e">
        <f>VLOOKUP(A31, vlookup_county!A:M, 2, FALSE)</f>
        <v>#N/A</v>
      </c>
      <c r="C31" s="69" t="e">
        <f>VLOOKUP(A31, vlookup_county!A:M, 3, FALSE)</f>
        <v>#N/A</v>
      </c>
      <c r="D31" s="69" t="e">
        <f>VLOOKUP(A31, vlookup_county!A:M, 4, FALSE)</f>
        <v>#N/A</v>
      </c>
      <c r="E31" s="69" t="e">
        <f>VLOOKUP(A31, vlookup_county!A:M, 5, FALSE)</f>
        <v>#N/A</v>
      </c>
      <c r="F31" s="69" t="e">
        <f>VLOOKUP(A31, vlookup_county!A:M, 6, FALSE)</f>
        <v>#N/A</v>
      </c>
      <c r="G31" s="70" t="e">
        <f>VLOOKUP(A31, vlookup_county!A:M, 7, FALSE)</f>
        <v>#N/A</v>
      </c>
    </row>
    <row r="33" spans="1:7">
      <c r="A33" s="148" t="s">
        <v>96</v>
      </c>
      <c r="B33" s="149"/>
      <c r="C33" s="149"/>
      <c r="D33" s="149"/>
      <c r="E33" s="149"/>
      <c r="F33" s="149"/>
      <c r="G33" s="150"/>
    </row>
    <row r="34" spans="1:7" ht="46.5">
      <c r="A34" s="12" t="s">
        <v>123</v>
      </c>
      <c r="B34" s="3" t="s">
        <v>78</v>
      </c>
      <c r="C34" s="19" t="s">
        <v>165</v>
      </c>
      <c r="D34" s="19" t="s">
        <v>156</v>
      </c>
      <c r="E34" s="19" t="s">
        <v>157</v>
      </c>
      <c r="F34" s="19" t="s">
        <v>158</v>
      </c>
      <c r="G34" s="23" t="s">
        <v>94</v>
      </c>
    </row>
    <row r="35" spans="1:7" ht="39" customHeight="1">
      <c r="A35" s="72"/>
      <c r="B35" s="70" t="e">
        <f>VLOOKUP(A35, vlookup_county!A:M, 8, FALSE)</f>
        <v>#N/A</v>
      </c>
      <c r="C35" s="70" t="e">
        <f>VLOOKUP(A35, vlookup_county!A:M, 9, FALSE)</f>
        <v>#N/A</v>
      </c>
      <c r="D35" s="70" t="e">
        <f>VLOOKUP(A35, vlookup_county!A:M, 10, FALSE)</f>
        <v>#N/A</v>
      </c>
      <c r="E35" s="70" t="e">
        <f>VLOOKUP(A35, vlookup_county!A:M, 11, FALSE)</f>
        <v>#N/A</v>
      </c>
      <c r="F35" s="70" t="e">
        <f>VLOOKUP(A35, vlookup_county!A:M, 12, FALSE)</f>
        <v>#N/A</v>
      </c>
      <c r="G35" s="70" t="e">
        <f>VLOOKUP(A35, vlookup_county!A:M, 13, FALSE)</f>
        <v>#N/A</v>
      </c>
    </row>
  </sheetData>
  <mergeCells count="11">
    <mergeCell ref="A4:I4"/>
    <mergeCell ref="A6:I6"/>
    <mergeCell ref="C8:I8"/>
    <mergeCell ref="A13:I13"/>
    <mergeCell ref="A17:I17"/>
    <mergeCell ref="A10:I10"/>
    <mergeCell ref="A21:F21"/>
    <mergeCell ref="A25:G25"/>
    <mergeCell ref="A29:G29"/>
    <mergeCell ref="A33:G33"/>
    <mergeCell ref="A11:I11"/>
  </mergeCells>
  <pageMargins left="0.7" right="0.7" top="0.75" bottom="0.75" header="0.3" footer="0.3"/>
  <drawing r:id="rId1"/>
  <extLst>
    <ext xmlns:x14="http://schemas.microsoft.com/office/spreadsheetml/2009/9/main" uri="{CCE6A557-97BC-4b89-ADB6-D9C93CAAB3DF}">
      <x14:dataValidations xmlns:xm="http://schemas.microsoft.com/office/excel/2006/main" count="2">
        <x14:dataValidation type="list" allowBlank="1" showInputMessage="1" showErrorMessage="1" xr:uid="{36A595A7-49DA-4C49-887D-D961B17F221D}">
          <x14:formula1>
            <xm:f>'Drop Down Menus'!$F$2:$F$10</xm:f>
          </x14:formula1>
          <xm:sqref>A15 A23 A19 A27 A31 A35</xm:sqref>
        </x14:dataValidation>
        <x14:dataValidation type="list" allowBlank="1" showInputMessage="1" showErrorMessage="1" xr:uid="{282885C5-E70B-464D-884D-4FBEA3DE7306}">
          <x14:formula1>
            <xm:f>'Drop Down Menus'!$C$2:$C$5</xm:f>
          </x14:formula1>
          <xm:sqref>B12 B8:B9</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BDA0DF-069F-B94E-A008-6C9AC2D1752E}">
  <dimension ref="A4:F44"/>
  <sheetViews>
    <sheetView showGridLines="0" topLeftCell="A32" zoomScale="120" zoomScaleNormal="120" workbookViewId="0">
      <selection activeCell="B34" sqref="B34"/>
    </sheetView>
  </sheetViews>
  <sheetFormatPr defaultColWidth="10.83203125" defaultRowHeight="15.5"/>
  <cols>
    <col min="1" max="6" width="18.83203125" style="4" customWidth="1"/>
    <col min="7" max="16384" width="10.83203125" style="4"/>
  </cols>
  <sheetData>
    <row r="4" spans="1:6" ht="21">
      <c r="A4" s="119" t="s">
        <v>8</v>
      </c>
      <c r="B4" s="120"/>
      <c r="C4" s="120"/>
      <c r="D4" s="120"/>
      <c r="E4" s="120"/>
      <c r="F4" s="121"/>
    </row>
    <row r="6" spans="1:6">
      <c r="A6" s="169" t="s">
        <v>12</v>
      </c>
      <c r="B6" s="170"/>
      <c r="C6" s="170"/>
      <c r="D6" s="170"/>
      <c r="E6" s="170"/>
      <c r="F6" s="171"/>
    </row>
    <row r="7" spans="1:6" ht="34" customHeight="1">
      <c r="A7" s="175" t="s">
        <v>246</v>
      </c>
      <c r="B7" s="176"/>
      <c r="C7" s="176"/>
      <c r="D7" s="177"/>
      <c r="E7" s="177"/>
      <c r="F7" s="178"/>
    </row>
    <row r="8" spans="1:6" ht="16" thickBot="1">
      <c r="A8" s="159" t="s">
        <v>13</v>
      </c>
      <c r="B8" s="160"/>
      <c r="C8" s="160"/>
      <c r="D8" s="161"/>
      <c r="E8" s="162"/>
      <c r="F8" s="163"/>
    </row>
    <row r="9" spans="1:6" ht="16" thickBot="1">
      <c r="A9" s="159" t="s">
        <v>16</v>
      </c>
      <c r="B9" s="160"/>
      <c r="C9" s="160"/>
      <c r="D9" s="55"/>
      <c r="E9" s="56"/>
      <c r="F9" s="57"/>
    </row>
    <row r="10" spans="1:6" ht="16" thickBot="1">
      <c r="A10" s="164" t="s">
        <v>144</v>
      </c>
      <c r="B10" s="165"/>
      <c r="C10" s="165"/>
      <c r="D10" s="166"/>
      <c r="E10" s="167"/>
      <c r="F10" s="168"/>
    </row>
    <row r="11" spans="1:6" ht="16" thickBot="1">
      <c r="A11" s="164" t="s">
        <v>14</v>
      </c>
      <c r="B11" s="165"/>
      <c r="C11" s="165"/>
      <c r="D11" s="166"/>
      <c r="E11" s="167"/>
      <c r="F11" s="168"/>
    </row>
    <row r="12" spans="1:6">
      <c r="D12" s="174"/>
      <c r="E12" s="174"/>
      <c r="F12" s="174"/>
    </row>
    <row r="13" spans="1:6">
      <c r="A13" s="169" t="s">
        <v>15</v>
      </c>
      <c r="B13" s="170"/>
      <c r="C13" s="170"/>
      <c r="D13" s="170"/>
      <c r="E13" s="170"/>
      <c r="F13" s="171"/>
    </row>
    <row r="14" spans="1:6" ht="32" customHeight="1">
      <c r="A14" s="78" t="s">
        <v>247</v>
      </c>
      <c r="B14" s="79"/>
      <c r="C14" s="79"/>
      <c r="D14" s="172"/>
      <c r="E14" s="172"/>
      <c r="F14" s="173"/>
    </row>
    <row r="15" spans="1:6" ht="16" thickBot="1">
      <c r="A15" s="159" t="s">
        <v>17</v>
      </c>
      <c r="B15" s="160"/>
      <c r="C15" s="160"/>
      <c r="D15" s="161"/>
      <c r="E15" s="162"/>
      <c r="F15" s="163"/>
    </row>
    <row r="16" spans="1:6" ht="16" thickBot="1">
      <c r="A16" s="164" t="s">
        <v>150</v>
      </c>
      <c r="B16" s="165"/>
      <c r="C16" s="165"/>
      <c r="D16" s="166"/>
      <c r="E16" s="167"/>
      <c r="F16" s="168"/>
    </row>
    <row r="17" spans="1:6" ht="16" thickBot="1">
      <c r="A17" s="164" t="s">
        <v>61</v>
      </c>
      <c r="B17" s="165"/>
      <c r="C17" s="165"/>
      <c r="D17" s="166"/>
      <c r="E17" s="167"/>
      <c r="F17" s="168"/>
    </row>
    <row r="18" spans="1:6" ht="16" thickBot="1">
      <c r="A18" s="164" t="s">
        <v>18</v>
      </c>
      <c r="B18" s="165"/>
      <c r="C18" s="165"/>
      <c r="D18" s="166"/>
      <c r="E18" s="167"/>
      <c r="F18" s="168"/>
    </row>
    <row r="20" spans="1:6" ht="16" thickBot="1">
      <c r="A20" s="157" t="s">
        <v>19</v>
      </c>
      <c r="B20" s="157"/>
      <c r="C20" s="157" t="s">
        <v>66</v>
      </c>
      <c r="D20" s="157"/>
      <c r="E20" s="158" t="s">
        <v>20</v>
      </c>
      <c r="F20" s="158"/>
    </row>
    <row r="21" spans="1:6" ht="16" thickBot="1">
      <c r="A21" s="155"/>
      <c r="B21" s="155"/>
      <c r="C21" s="156"/>
      <c r="D21" s="156"/>
      <c r="E21" s="155"/>
      <c r="F21" s="155"/>
    </row>
    <row r="22" spans="1:6" ht="16" thickBot="1">
      <c r="A22" s="155"/>
      <c r="B22" s="155"/>
      <c r="C22" s="156"/>
      <c r="D22" s="156"/>
      <c r="E22" s="155"/>
      <c r="F22" s="155"/>
    </row>
    <row r="23" spans="1:6" ht="16" thickBot="1">
      <c r="A23" s="155"/>
      <c r="B23" s="155"/>
      <c r="C23" s="156"/>
      <c r="D23" s="156"/>
      <c r="E23" s="155"/>
      <c r="F23" s="155"/>
    </row>
    <row r="24" spans="1:6" ht="16" thickBot="1">
      <c r="A24" s="155"/>
      <c r="B24" s="155"/>
      <c r="C24" s="156"/>
      <c r="D24" s="156"/>
      <c r="E24" s="155"/>
      <c r="F24" s="155"/>
    </row>
    <row r="25" spans="1:6" ht="16" thickBot="1">
      <c r="A25" s="155"/>
      <c r="B25" s="155"/>
      <c r="C25" s="156"/>
      <c r="D25" s="156"/>
      <c r="E25" s="155"/>
      <c r="F25" s="155"/>
    </row>
    <row r="26" spans="1:6" ht="16" thickBot="1">
      <c r="A26" s="155"/>
      <c r="B26" s="155"/>
      <c r="C26" s="156"/>
      <c r="D26" s="156"/>
      <c r="E26" s="155"/>
      <c r="F26" s="155"/>
    </row>
    <row r="27" spans="1:6" ht="16" thickBot="1">
      <c r="A27" s="155"/>
      <c r="B27" s="155"/>
      <c r="C27" s="156"/>
      <c r="D27" s="156"/>
      <c r="E27" s="155"/>
      <c r="F27" s="155"/>
    </row>
    <row r="28" spans="1:6" ht="16" thickBot="1">
      <c r="A28" s="155"/>
      <c r="B28" s="155"/>
      <c r="C28" s="156"/>
      <c r="D28" s="156"/>
      <c r="E28" s="155"/>
      <c r="F28" s="155"/>
    </row>
    <row r="30" spans="1:6">
      <c r="A30" s="152" t="s">
        <v>28</v>
      </c>
      <c r="B30" s="153"/>
      <c r="C30" s="153"/>
      <c r="D30" s="153"/>
      <c r="E30" s="153"/>
      <c r="F30" s="154"/>
    </row>
    <row r="31" spans="1:6" ht="31" customHeight="1">
      <c r="A31" s="78" t="s">
        <v>209</v>
      </c>
      <c r="B31" s="79"/>
      <c r="C31" s="79"/>
      <c r="D31" s="79"/>
      <c r="E31" s="79"/>
      <c r="F31" s="80"/>
    </row>
    <row r="33" spans="1:6" s="2" customFormat="1" ht="16" thickBot="1">
      <c r="A33" s="60" t="s">
        <v>19</v>
      </c>
      <c r="B33" s="60" t="s">
        <v>21</v>
      </c>
      <c r="C33" s="60" t="s">
        <v>22</v>
      </c>
      <c r="D33" s="60" t="s">
        <v>23</v>
      </c>
      <c r="E33" s="60" t="s">
        <v>24</v>
      </c>
      <c r="F33" s="60" t="s">
        <v>29</v>
      </c>
    </row>
    <row r="34" spans="1:6" ht="16" thickBot="1">
      <c r="A34" s="58"/>
      <c r="B34" s="59"/>
      <c r="C34" s="58"/>
      <c r="D34" s="58"/>
      <c r="E34" s="59"/>
      <c r="F34" s="58"/>
    </row>
    <row r="35" spans="1:6" ht="16" thickBot="1">
      <c r="A35" s="58"/>
      <c r="B35" s="59"/>
      <c r="C35" s="58"/>
      <c r="D35" s="58"/>
      <c r="E35" s="59"/>
      <c r="F35" s="58"/>
    </row>
    <row r="36" spans="1:6" ht="16" thickBot="1">
      <c r="A36" s="58"/>
      <c r="B36" s="59"/>
      <c r="C36" s="58"/>
      <c r="D36" s="58"/>
      <c r="E36" s="59"/>
      <c r="F36" s="58"/>
    </row>
    <row r="37" spans="1:6" ht="16" thickBot="1">
      <c r="A37" s="58"/>
      <c r="B37" s="59"/>
      <c r="C37" s="58"/>
      <c r="D37" s="58"/>
      <c r="E37" s="59"/>
      <c r="F37" s="58"/>
    </row>
    <row r="38" spans="1:6" ht="16" thickBot="1">
      <c r="A38" s="58"/>
      <c r="B38" s="59"/>
      <c r="C38" s="58"/>
      <c r="D38" s="58"/>
      <c r="E38" s="59"/>
      <c r="F38" s="58"/>
    </row>
    <row r="39" spans="1:6" ht="16" thickBot="1">
      <c r="A39" s="58"/>
      <c r="B39" s="59"/>
      <c r="C39" s="58"/>
      <c r="D39" s="58"/>
      <c r="E39" s="59"/>
      <c r="F39" s="58"/>
    </row>
    <row r="40" spans="1:6" ht="16" thickBot="1">
      <c r="A40" s="58"/>
      <c r="B40" s="59"/>
      <c r="C40" s="58"/>
      <c r="D40" s="58"/>
      <c r="E40" s="59"/>
      <c r="F40" s="58"/>
    </row>
    <row r="41" spans="1:6" ht="16" thickBot="1">
      <c r="A41" s="58"/>
      <c r="B41" s="59"/>
      <c r="C41" s="58"/>
      <c r="D41" s="58"/>
      <c r="E41" s="59"/>
      <c r="F41" s="58"/>
    </row>
    <row r="42" spans="1:6" ht="16" thickBot="1">
      <c r="A42" s="58"/>
      <c r="B42" s="59"/>
      <c r="C42" s="58"/>
      <c r="D42" s="58"/>
      <c r="E42" s="59"/>
      <c r="F42" s="58"/>
    </row>
    <row r="43" spans="1:6" ht="16" thickBot="1">
      <c r="A43" s="58"/>
      <c r="B43" s="59"/>
      <c r="C43" s="58"/>
      <c r="D43" s="58"/>
      <c r="E43" s="59"/>
      <c r="F43" s="58"/>
    </row>
    <row r="44" spans="1:6" ht="16" thickBot="1">
      <c r="A44" s="58"/>
      <c r="B44" s="59"/>
      <c r="C44" s="58"/>
      <c r="D44" s="58"/>
      <c r="E44" s="59"/>
      <c r="F44" s="58"/>
    </row>
  </sheetData>
  <mergeCells count="50">
    <mergeCell ref="A4:F4"/>
    <mergeCell ref="A6:F6"/>
    <mergeCell ref="A7:F7"/>
    <mergeCell ref="A8:C8"/>
    <mergeCell ref="A10:C10"/>
    <mergeCell ref="D8:F8"/>
    <mergeCell ref="D10:F10"/>
    <mergeCell ref="A9:C9"/>
    <mergeCell ref="C20:D20"/>
    <mergeCell ref="E20:F20"/>
    <mergeCell ref="A15:C15"/>
    <mergeCell ref="D15:F15"/>
    <mergeCell ref="A11:C11"/>
    <mergeCell ref="A16:C16"/>
    <mergeCell ref="D16:F16"/>
    <mergeCell ref="A17:C17"/>
    <mergeCell ref="D17:F17"/>
    <mergeCell ref="A13:F13"/>
    <mergeCell ref="A14:F14"/>
    <mergeCell ref="A18:C18"/>
    <mergeCell ref="D18:F18"/>
    <mergeCell ref="A20:B20"/>
    <mergeCell ref="D11:F11"/>
    <mergeCell ref="D12:F12"/>
    <mergeCell ref="A21:B21"/>
    <mergeCell ref="C21:D21"/>
    <mergeCell ref="E21:F21"/>
    <mergeCell ref="A22:B22"/>
    <mergeCell ref="C22:D22"/>
    <mergeCell ref="E22:F22"/>
    <mergeCell ref="A23:B23"/>
    <mergeCell ref="C23:D23"/>
    <mergeCell ref="E23:F23"/>
    <mergeCell ref="A24:B24"/>
    <mergeCell ref="C24:D24"/>
    <mergeCell ref="E24:F24"/>
    <mergeCell ref="A25:B25"/>
    <mergeCell ref="C25:D25"/>
    <mergeCell ref="E25:F25"/>
    <mergeCell ref="A26:B26"/>
    <mergeCell ref="C26:D26"/>
    <mergeCell ref="E26:F26"/>
    <mergeCell ref="A31:F31"/>
    <mergeCell ref="A30:F30"/>
    <mergeCell ref="A27:B27"/>
    <mergeCell ref="C27:D27"/>
    <mergeCell ref="E27:F27"/>
    <mergeCell ref="A28:B28"/>
    <mergeCell ref="C28:D28"/>
    <mergeCell ref="E28:F28"/>
  </mergeCells>
  <pageMargins left="0.7" right="0.7" top="0.75" bottom="0.75" header="0.3" footer="0.3"/>
  <drawing r:id="rId1"/>
  <extLst>
    <ext xmlns:x14="http://schemas.microsoft.com/office/spreadsheetml/2009/9/main" uri="{CCE6A557-97BC-4b89-ADB6-D9C93CAAB3DF}">
      <x14:dataValidations xmlns:xm="http://schemas.microsoft.com/office/excel/2006/main" count="3">
        <x14:dataValidation type="list" allowBlank="1" showInputMessage="1" showErrorMessage="1" xr:uid="{2565BF1E-4627-C04C-B7B8-BB6487C822C6}">
          <x14:formula1>
            <xm:f>'Drop Down Menus'!$E$2:$E$4</xm:f>
          </x14:formula1>
          <xm:sqref>C21:D28</xm:sqref>
        </x14:dataValidation>
        <x14:dataValidation type="list" allowBlank="1" showInputMessage="1" showErrorMessage="1" xr:uid="{D19DE3C1-98DB-EE4A-A463-B66C5BD63F6E}">
          <x14:formula1>
            <xm:f>'Drop Down Menus'!$B$2:$B$7</xm:f>
          </x14:formula1>
          <xm:sqref>B34:B44</xm:sqref>
        </x14:dataValidation>
        <x14:dataValidation type="list" allowBlank="1" showInputMessage="1" showErrorMessage="1" xr:uid="{9DB07A23-FDC7-7646-9A3A-22A0DF90807E}">
          <x14:formula1>
            <xm:f>'Drop Down Menus'!$A$2:$A$4</xm:f>
          </x14:formula1>
          <xm:sqref>E34:E44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6B77DD-322D-084D-A466-05193CBC7820}">
  <dimension ref="A4:F68"/>
  <sheetViews>
    <sheetView showGridLines="0" zoomScale="120" zoomScaleNormal="120" workbookViewId="0">
      <selection activeCell="A69" sqref="A69"/>
    </sheetView>
  </sheetViews>
  <sheetFormatPr defaultColWidth="10.6640625" defaultRowHeight="15.5"/>
  <cols>
    <col min="1" max="6" width="18.83203125" customWidth="1"/>
  </cols>
  <sheetData>
    <row r="4" spans="1:6" ht="21">
      <c r="A4" s="119" t="s">
        <v>9</v>
      </c>
      <c r="B4" s="120"/>
      <c r="C4" s="120"/>
      <c r="D4" s="120"/>
      <c r="E4" s="120"/>
      <c r="F4" s="121"/>
    </row>
    <row r="6" spans="1:6">
      <c r="A6" s="169" t="s">
        <v>216</v>
      </c>
      <c r="B6" s="170"/>
      <c r="C6" s="170"/>
      <c r="D6" s="170"/>
      <c r="E6" s="170"/>
      <c r="F6" s="171"/>
    </row>
    <row r="7" spans="1:6" ht="33" customHeight="1">
      <c r="A7" s="175" t="s">
        <v>208</v>
      </c>
      <c r="B7" s="176"/>
      <c r="C7" s="176"/>
      <c r="D7" s="177"/>
      <c r="E7" s="176"/>
      <c r="F7" s="179"/>
    </row>
    <row r="8" spans="1:6">
      <c r="A8" s="46"/>
      <c r="B8" s="47"/>
      <c r="C8" s="47"/>
      <c r="D8" s="13"/>
      <c r="E8" s="47"/>
      <c r="F8" s="48"/>
    </row>
    <row r="9" spans="1:6">
      <c r="A9" s="183" t="s">
        <v>248</v>
      </c>
      <c r="B9" s="184"/>
      <c r="C9" s="184"/>
      <c r="D9" s="184"/>
      <c r="E9" s="184"/>
      <c r="F9" s="184"/>
    </row>
    <row r="10" spans="1:6" ht="16" thickBot="1">
      <c r="A10" s="157" t="s">
        <v>205</v>
      </c>
      <c r="B10" s="157"/>
      <c r="C10" s="157" t="s">
        <v>206</v>
      </c>
      <c r="D10" s="157"/>
      <c r="E10" s="157" t="s">
        <v>207</v>
      </c>
      <c r="F10" s="157"/>
    </row>
    <row r="11" spans="1:6" ht="16" thickBot="1">
      <c r="A11" s="185"/>
      <c r="B11" s="185"/>
      <c r="C11" s="185"/>
      <c r="D11" s="185"/>
      <c r="E11" s="185"/>
      <c r="F11" s="185"/>
    </row>
    <row r="12" spans="1:6" ht="16" thickBot="1">
      <c r="A12" s="185"/>
      <c r="B12" s="185"/>
      <c r="C12" s="185"/>
      <c r="D12" s="185"/>
      <c r="E12" s="185"/>
      <c r="F12" s="185"/>
    </row>
    <row r="13" spans="1:6" ht="16" thickBot="1">
      <c r="A13" s="185"/>
      <c r="B13" s="185"/>
      <c r="C13" s="185"/>
      <c r="D13" s="185"/>
      <c r="E13" s="185"/>
      <c r="F13" s="185"/>
    </row>
    <row r="14" spans="1:6" ht="16" thickBot="1">
      <c r="A14" s="185"/>
      <c r="B14" s="185"/>
      <c r="C14" s="185"/>
      <c r="D14" s="185"/>
      <c r="E14" s="185"/>
      <c r="F14" s="185"/>
    </row>
    <row r="15" spans="1:6" ht="16" thickBot="1">
      <c r="A15" s="185"/>
      <c r="B15" s="185"/>
      <c r="C15" s="185"/>
      <c r="D15" s="185"/>
      <c r="E15" s="185"/>
      <c r="F15" s="185"/>
    </row>
    <row r="16" spans="1:6" ht="16" thickBot="1">
      <c r="A16" s="185"/>
      <c r="B16" s="185"/>
      <c r="C16" s="185"/>
      <c r="D16" s="185"/>
      <c r="E16" s="185"/>
      <c r="F16" s="185"/>
    </row>
    <row r="17" spans="1:6">
      <c r="A17" s="49"/>
      <c r="B17" s="50"/>
      <c r="C17" s="50"/>
      <c r="D17" s="50"/>
      <c r="E17" s="50"/>
      <c r="F17" s="51"/>
    </row>
    <row r="18" spans="1:6">
      <c r="A18" s="183" t="s">
        <v>227</v>
      </c>
      <c r="B18" s="183"/>
      <c r="C18" s="183"/>
      <c r="D18" s="183"/>
      <c r="E18" s="183"/>
      <c r="F18" s="183"/>
    </row>
    <row r="19" spans="1:6" ht="16" thickBot="1">
      <c r="A19" s="189" t="s">
        <v>205</v>
      </c>
      <c r="B19" s="189"/>
      <c r="C19" s="189" t="s">
        <v>206</v>
      </c>
      <c r="D19" s="189"/>
      <c r="E19" s="189" t="s">
        <v>207</v>
      </c>
      <c r="F19" s="189"/>
    </row>
    <row r="20" spans="1:6" ht="16" thickBot="1">
      <c r="A20" s="185"/>
      <c r="B20" s="185"/>
      <c r="C20" s="185"/>
      <c r="D20" s="185"/>
      <c r="E20" s="185"/>
      <c r="F20" s="185"/>
    </row>
    <row r="21" spans="1:6" ht="16" thickBot="1">
      <c r="A21" s="185"/>
      <c r="B21" s="185"/>
      <c r="C21" s="185"/>
      <c r="D21" s="185"/>
      <c r="E21" s="185"/>
      <c r="F21" s="185"/>
    </row>
    <row r="22" spans="1:6" s="52" customFormat="1" ht="16" thickBot="1">
      <c r="A22" s="185"/>
      <c r="B22" s="185"/>
      <c r="C22" s="185"/>
      <c r="D22" s="185"/>
      <c r="E22" s="185"/>
      <c r="F22" s="185"/>
    </row>
    <row r="23" spans="1:6" ht="16" thickBot="1">
      <c r="A23" s="185"/>
      <c r="B23" s="185"/>
      <c r="C23" s="185"/>
      <c r="D23" s="185"/>
      <c r="E23" s="185"/>
      <c r="F23" s="185"/>
    </row>
    <row r="24" spans="1:6" ht="16" thickBot="1">
      <c r="A24" s="185"/>
      <c r="B24" s="185"/>
      <c r="C24" s="185"/>
      <c r="D24" s="185"/>
      <c r="E24" s="185"/>
      <c r="F24" s="185"/>
    </row>
    <row r="25" spans="1:6" ht="16" thickBot="1">
      <c r="A25" s="185"/>
      <c r="B25" s="185"/>
      <c r="C25" s="185"/>
      <c r="D25" s="185"/>
      <c r="E25" s="185"/>
      <c r="F25" s="185"/>
    </row>
    <row r="26" spans="1:6">
      <c r="A26" s="49"/>
      <c r="B26" s="50"/>
      <c r="C26" s="50"/>
      <c r="D26" s="50"/>
      <c r="E26" s="50"/>
      <c r="F26" s="51"/>
    </row>
    <row r="27" spans="1:6">
      <c r="A27" s="180" t="s">
        <v>217</v>
      </c>
      <c r="B27" s="181"/>
      <c r="C27" s="181"/>
      <c r="D27" s="181"/>
      <c r="E27" s="181"/>
      <c r="F27" s="182"/>
    </row>
    <row r="28" spans="1:6" ht="49" customHeight="1">
      <c r="A28" s="78" t="s">
        <v>228</v>
      </c>
      <c r="B28" s="79"/>
      <c r="C28" s="79"/>
      <c r="D28" s="79"/>
      <c r="E28" s="79"/>
      <c r="F28" s="80"/>
    </row>
    <row r="29" spans="1:6">
      <c r="A29" s="4"/>
      <c r="B29" s="4"/>
      <c r="C29" s="4"/>
      <c r="D29" s="4"/>
      <c r="E29" s="4"/>
      <c r="F29" s="4"/>
    </row>
    <row r="30" spans="1:6" ht="16" thickBot="1">
      <c r="A30" s="60" t="s">
        <v>230</v>
      </c>
      <c r="B30" s="60" t="s">
        <v>226</v>
      </c>
      <c r="C30" s="60" t="s">
        <v>22</v>
      </c>
      <c r="D30" s="60" t="s">
        <v>23</v>
      </c>
      <c r="E30" s="60" t="s">
        <v>24</v>
      </c>
      <c r="F30" s="60" t="s">
        <v>29</v>
      </c>
    </row>
    <row r="31" spans="1:6" ht="16" thickBot="1">
      <c r="A31" s="58"/>
      <c r="B31" s="61"/>
      <c r="C31" s="58"/>
      <c r="D31" s="58"/>
      <c r="E31" s="61"/>
      <c r="F31" s="58"/>
    </row>
    <row r="32" spans="1:6" ht="16" thickBot="1">
      <c r="A32" s="54"/>
      <c r="B32" s="61"/>
      <c r="C32" s="58"/>
      <c r="D32" s="58"/>
      <c r="E32" s="61"/>
      <c r="F32" s="58"/>
    </row>
    <row r="33" spans="1:6" ht="16" thickBot="1">
      <c r="A33" s="58"/>
      <c r="B33" s="61"/>
      <c r="C33" s="58"/>
      <c r="D33" s="58"/>
      <c r="E33" s="61"/>
      <c r="F33" s="58"/>
    </row>
    <row r="34" spans="1:6" ht="16" thickBot="1">
      <c r="A34" s="58"/>
      <c r="B34" s="61"/>
      <c r="C34" s="58"/>
      <c r="D34" s="58"/>
      <c r="E34" s="61"/>
      <c r="F34" s="58"/>
    </row>
    <row r="35" spans="1:6" ht="16" thickBot="1">
      <c r="A35" s="58"/>
      <c r="B35" s="61"/>
      <c r="C35" s="58"/>
      <c r="D35" s="58"/>
      <c r="E35" s="61"/>
      <c r="F35" s="58"/>
    </row>
    <row r="36" spans="1:6" ht="16" thickBot="1">
      <c r="A36" s="58"/>
      <c r="B36" s="61"/>
      <c r="C36" s="58"/>
      <c r="D36" s="58"/>
      <c r="E36" s="61"/>
      <c r="F36" s="58"/>
    </row>
    <row r="37" spans="1:6" ht="16" thickBot="1">
      <c r="A37" s="58"/>
      <c r="B37" s="61"/>
      <c r="C37" s="58"/>
      <c r="D37" s="58"/>
      <c r="E37" s="61"/>
      <c r="F37" s="58"/>
    </row>
    <row r="38" spans="1:6" ht="16" thickBot="1">
      <c r="A38" s="58"/>
      <c r="B38" s="61"/>
      <c r="C38" s="58"/>
      <c r="D38" s="58"/>
      <c r="E38" s="61"/>
      <c r="F38" s="58"/>
    </row>
    <row r="39" spans="1:6" ht="16" thickBot="1">
      <c r="A39" s="58"/>
      <c r="B39" s="61"/>
      <c r="C39" s="58"/>
      <c r="D39" s="58"/>
      <c r="E39" s="61"/>
      <c r="F39" s="58"/>
    </row>
    <row r="40" spans="1:6" ht="16" thickBot="1">
      <c r="A40" s="58"/>
      <c r="B40" s="61"/>
      <c r="C40" s="58"/>
      <c r="D40" s="58"/>
      <c r="E40" s="61"/>
      <c r="F40" s="58"/>
    </row>
    <row r="42" spans="1:6">
      <c r="A42" s="152" t="s">
        <v>229</v>
      </c>
      <c r="B42" s="153"/>
      <c r="C42" s="153"/>
      <c r="D42" s="153"/>
      <c r="E42" s="153"/>
      <c r="F42" s="154"/>
    </row>
    <row r="43" spans="1:6" ht="48" customHeight="1">
      <c r="A43" s="78" t="s">
        <v>249</v>
      </c>
      <c r="B43" s="79"/>
      <c r="C43" s="79"/>
      <c r="D43" s="79"/>
      <c r="E43" s="79"/>
      <c r="F43" s="80"/>
    </row>
    <row r="44" spans="1:6">
      <c r="A44" s="4"/>
      <c r="B44" s="4"/>
      <c r="C44" s="4"/>
      <c r="D44" s="4"/>
      <c r="E44" s="4"/>
      <c r="F44" s="4"/>
    </row>
    <row r="45" spans="1:6" ht="16" thickBot="1">
      <c r="A45" s="60" t="s">
        <v>231</v>
      </c>
      <c r="B45" s="60" t="s">
        <v>239</v>
      </c>
      <c r="C45" s="60" t="s">
        <v>240</v>
      </c>
      <c r="D45" s="60" t="s">
        <v>22</v>
      </c>
      <c r="E45" s="60" t="s">
        <v>24</v>
      </c>
      <c r="F45" s="60" t="s">
        <v>29</v>
      </c>
    </row>
    <row r="46" spans="1:6" ht="16" thickBot="1">
      <c r="A46" s="58"/>
      <c r="B46" s="64"/>
      <c r="C46" s="58"/>
      <c r="D46" s="58"/>
      <c r="E46" s="61"/>
      <c r="F46" s="58"/>
    </row>
    <row r="47" spans="1:6" ht="16" thickBot="1">
      <c r="A47" s="58"/>
      <c r="B47" s="64"/>
      <c r="C47" s="58"/>
      <c r="D47" s="58"/>
      <c r="E47" s="61"/>
      <c r="F47" s="58"/>
    </row>
    <row r="48" spans="1:6" ht="16" thickBot="1">
      <c r="A48" s="58"/>
      <c r="B48" s="64"/>
      <c r="C48" s="58"/>
      <c r="D48" s="58"/>
      <c r="E48" s="61"/>
      <c r="F48" s="58"/>
    </row>
    <row r="49" spans="1:6" ht="16" thickBot="1">
      <c r="A49" s="58"/>
      <c r="B49" s="64"/>
      <c r="C49" s="58"/>
      <c r="D49" s="58"/>
      <c r="E49" s="61"/>
      <c r="F49" s="58"/>
    </row>
    <row r="50" spans="1:6" ht="16" thickBot="1">
      <c r="A50" s="58"/>
      <c r="B50" s="64"/>
      <c r="C50" s="58"/>
      <c r="D50" s="58"/>
      <c r="E50" s="61"/>
      <c r="F50" s="58"/>
    </row>
    <row r="51" spans="1:6" ht="16" thickBot="1">
      <c r="A51" s="58"/>
      <c r="B51" s="64"/>
      <c r="C51" s="58"/>
      <c r="D51" s="58"/>
      <c r="E51" s="61"/>
      <c r="F51" s="58"/>
    </row>
    <row r="52" spans="1:6" ht="16" thickBot="1">
      <c r="A52" s="58"/>
      <c r="B52" s="64"/>
      <c r="C52" s="58"/>
      <c r="D52" s="58"/>
      <c r="E52" s="61"/>
      <c r="F52" s="58"/>
    </row>
    <row r="53" spans="1:6" ht="16" thickBot="1">
      <c r="A53" s="58"/>
      <c r="B53" s="64"/>
      <c r="C53" s="58"/>
      <c r="D53" s="58"/>
      <c r="E53" s="61"/>
      <c r="F53" s="58"/>
    </row>
    <row r="54" spans="1:6" ht="16" thickBot="1">
      <c r="A54" s="58"/>
      <c r="B54" s="64"/>
      <c r="C54" s="58"/>
      <c r="D54" s="58"/>
      <c r="E54" s="61"/>
      <c r="F54" s="58"/>
    </row>
    <row r="55" spans="1:6" s="22" customFormat="1" ht="16" thickBot="1">
      <c r="A55" s="58"/>
      <c r="B55" s="64"/>
      <c r="C55" s="58"/>
      <c r="D55" s="58"/>
      <c r="E55" s="61"/>
      <c r="F55" s="58"/>
    </row>
    <row r="57" spans="1:6" ht="17" customHeight="1">
      <c r="A57" s="169" t="s">
        <v>212</v>
      </c>
      <c r="B57" s="170"/>
      <c r="C57" s="170"/>
      <c r="D57" s="170"/>
      <c r="E57" s="170"/>
      <c r="F57" s="171"/>
    </row>
    <row r="58" spans="1:6" ht="159" customHeight="1">
      <c r="A58" s="78" t="s">
        <v>253</v>
      </c>
      <c r="B58" s="79"/>
      <c r="C58" s="79"/>
      <c r="D58" s="79"/>
      <c r="E58" s="79"/>
      <c r="F58" s="80"/>
    </row>
    <row r="60" spans="1:6">
      <c r="A60" s="186" t="s">
        <v>210</v>
      </c>
      <c r="B60" s="187"/>
      <c r="C60" s="3" t="s">
        <v>22</v>
      </c>
      <c r="D60" s="3" t="s">
        <v>23</v>
      </c>
      <c r="E60" s="3" t="s">
        <v>24</v>
      </c>
      <c r="F60" s="3" t="s">
        <v>234</v>
      </c>
    </row>
    <row r="61" spans="1:6" ht="34" customHeight="1" thickBot="1">
      <c r="A61" s="188" t="s">
        <v>211</v>
      </c>
      <c r="B61" s="108"/>
      <c r="C61" s="53"/>
      <c r="D61" s="53"/>
      <c r="E61" s="62"/>
      <c r="F61" s="62"/>
    </row>
    <row r="62" spans="1:6" ht="33" customHeight="1" thickBot="1">
      <c r="A62" s="188" t="s">
        <v>213</v>
      </c>
      <c r="B62" s="108"/>
      <c r="C62" s="54"/>
      <c r="D62" s="54"/>
      <c r="E62" s="63"/>
      <c r="F62" s="63"/>
    </row>
    <row r="63" spans="1:6" ht="34" customHeight="1" thickBot="1">
      <c r="A63" s="188" t="s">
        <v>214</v>
      </c>
      <c r="B63" s="108"/>
      <c r="C63" s="54"/>
      <c r="D63" s="54"/>
      <c r="E63" s="63"/>
      <c r="F63" s="63"/>
    </row>
    <row r="64" spans="1:6" ht="33" customHeight="1" thickBot="1">
      <c r="A64" s="188" t="s">
        <v>215</v>
      </c>
      <c r="B64" s="108"/>
      <c r="C64" s="54"/>
      <c r="D64" s="54"/>
      <c r="E64" s="63"/>
      <c r="F64" s="63"/>
    </row>
    <row r="65" spans="1:6" ht="34" customHeight="1" thickBot="1">
      <c r="A65" s="188" t="s">
        <v>254</v>
      </c>
      <c r="B65" s="108"/>
      <c r="C65" s="54"/>
      <c r="D65" s="54"/>
      <c r="E65" s="63"/>
      <c r="F65" s="63"/>
    </row>
    <row r="66" spans="1:6" ht="52" customHeight="1" thickBot="1">
      <c r="A66" s="188" t="s">
        <v>255</v>
      </c>
      <c r="B66" s="108"/>
      <c r="C66" s="54"/>
      <c r="D66" s="54"/>
      <c r="E66" s="63"/>
      <c r="F66" s="63"/>
    </row>
    <row r="67" spans="1:6" ht="31" customHeight="1" thickBot="1">
      <c r="A67" s="188" t="s">
        <v>256</v>
      </c>
      <c r="B67" s="108"/>
      <c r="C67" s="54"/>
      <c r="D67" s="54"/>
      <c r="E67" s="63"/>
      <c r="F67" s="63"/>
    </row>
    <row r="68" spans="1:6" ht="35" customHeight="1" thickBot="1">
      <c r="A68" s="188" t="s">
        <v>257</v>
      </c>
      <c r="B68" s="108"/>
      <c r="C68" s="54"/>
      <c r="D68" s="54"/>
      <c r="E68" s="63"/>
      <c r="F68" s="63"/>
    </row>
  </sheetData>
  <mergeCells count="62">
    <mergeCell ref="A25:B25"/>
    <mergeCell ref="C25:D25"/>
    <mergeCell ref="E25:F25"/>
    <mergeCell ref="A23:B23"/>
    <mergeCell ref="C23:D23"/>
    <mergeCell ref="E23:F23"/>
    <mergeCell ref="A24:B24"/>
    <mergeCell ref="C24:D24"/>
    <mergeCell ref="E24:F24"/>
    <mergeCell ref="A21:B21"/>
    <mergeCell ref="C21:D21"/>
    <mergeCell ref="E21:F21"/>
    <mergeCell ref="A22:B22"/>
    <mergeCell ref="C22:D22"/>
    <mergeCell ref="E22:F22"/>
    <mergeCell ref="A15:B15"/>
    <mergeCell ref="C15:D15"/>
    <mergeCell ref="E15:F15"/>
    <mergeCell ref="A20:B20"/>
    <mergeCell ref="C20:D20"/>
    <mergeCell ref="E20:F20"/>
    <mergeCell ref="A18:F18"/>
    <mergeCell ref="A19:B19"/>
    <mergeCell ref="C19:D19"/>
    <mergeCell ref="E19:F19"/>
    <mergeCell ref="E13:F13"/>
    <mergeCell ref="A14:B14"/>
    <mergeCell ref="C14:D14"/>
    <mergeCell ref="E14:F14"/>
    <mergeCell ref="A11:B11"/>
    <mergeCell ref="C11:D11"/>
    <mergeCell ref="E11:F11"/>
    <mergeCell ref="A12:B12"/>
    <mergeCell ref="C12:D12"/>
    <mergeCell ref="E12:F12"/>
    <mergeCell ref="A65:B65"/>
    <mergeCell ref="A66:B66"/>
    <mergeCell ref="A67:B67"/>
    <mergeCell ref="A68:B68"/>
    <mergeCell ref="A63:B63"/>
    <mergeCell ref="A64:B64"/>
    <mergeCell ref="A57:F57"/>
    <mergeCell ref="A58:F58"/>
    <mergeCell ref="A60:B60"/>
    <mergeCell ref="A61:B61"/>
    <mergeCell ref="A62:B62"/>
    <mergeCell ref="A43:F43"/>
    <mergeCell ref="A4:F4"/>
    <mergeCell ref="A6:F6"/>
    <mergeCell ref="A7:F7"/>
    <mergeCell ref="A27:F27"/>
    <mergeCell ref="A28:F28"/>
    <mergeCell ref="A42:F42"/>
    <mergeCell ref="A10:B10"/>
    <mergeCell ref="C10:D10"/>
    <mergeCell ref="E10:F10"/>
    <mergeCell ref="A9:F9"/>
    <mergeCell ref="A16:B16"/>
    <mergeCell ref="C16:D16"/>
    <mergeCell ref="E16:F16"/>
    <mergeCell ref="A13:B13"/>
    <mergeCell ref="C13:D13"/>
  </mergeCells>
  <pageMargins left="0.7" right="0.7" top="0.75" bottom="0.75" header="0.3" footer="0.3"/>
  <drawing r:id="rId1"/>
  <extLst>
    <ext xmlns:x14="http://schemas.microsoft.com/office/spreadsheetml/2009/9/main" uri="{CCE6A557-97BC-4b89-ADB6-D9C93CAAB3DF}">
      <x14:dataValidations xmlns:xm="http://schemas.microsoft.com/office/excel/2006/main" count="3">
        <x14:dataValidation type="list" allowBlank="1" showInputMessage="1" showErrorMessage="1" xr:uid="{48BA781C-C28B-5142-AD79-5DDAA885BCD1}">
          <x14:formula1>
            <xm:f>'Drop Down Menus'!$G$2:$G$8</xm:f>
          </x14:formula1>
          <xm:sqref>B31:B40</xm:sqref>
        </x14:dataValidation>
        <x14:dataValidation type="list" allowBlank="1" showInputMessage="1" showErrorMessage="1" xr:uid="{1DC90E21-B93B-AA4C-B37E-ED0E74398170}">
          <x14:formula1>
            <xm:f>'Drop Down Menus'!$A$2:$A$4</xm:f>
          </x14:formula1>
          <xm:sqref>E31:E40 E46:E55 E61:E68</xm:sqref>
        </x14:dataValidation>
        <x14:dataValidation type="list" allowBlank="1" showInputMessage="1" showErrorMessage="1" xr:uid="{16A17D40-46FE-DE49-A913-74251EB5386A}">
          <x14:formula1>
            <xm:f>'Drop Down Menus'!$I$2:$I$5</xm:f>
          </x14:formula1>
          <xm:sqref>F61:F68</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C41516-462D-0141-B7FF-A485074B4879}">
  <dimension ref="A4:C24"/>
  <sheetViews>
    <sheetView showGridLines="0" zoomScale="120" zoomScaleNormal="120" workbookViewId="0">
      <selection activeCell="A10" sqref="A10:C10"/>
    </sheetView>
  </sheetViews>
  <sheetFormatPr defaultColWidth="10.6640625" defaultRowHeight="15.5"/>
  <cols>
    <col min="1" max="3" width="30.83203125" customWidth="1"/>
  </cols>
  <sheetData>
    <row r="4" spans="1:3" ht="21">
      <c r="A4" s="119" t="s">
        <v>3</v>
      </c>
      <c r="B4" s="120"/>
      <c r="C4" s="121"/>
    </row>
    <row r="6" spans="1:3">
      <c r="A6" s="197" t="s">
        <v>177</v>
      </c>
      <c r="B6" s="198"/>
      <c r="C6" s="199"/>
    </row>
    <row r="7" spans="1:3">
      <c r="A7" s="27" t="s">
        <v>178</v>
      </c>
      <c r="B7" s="28" t="s">
        <v>179</v>
      </c>
      <c r="C7" s="29" t="s">
        <v>180</v>
      </c>
    </row>
    <row r="8" spans="1:3">
      <c r="A8" s="30" t="s">
        <v>181</v>
      </c>
      <c r="B8" s="31" t="s">
        <v>182</v>
      </c>
      <c r="C8" s="32" t="s">
        <v>190</v>
      </c>
    </row>
    <row r="10" spans="1:3">
      <c r="A10" s="190" t="s">
        <v>4</v>
      </c>
      <c r="B10" s="191"/>
      <c r="C10" s="192"/>
    </row>
    <row r="11" spans="1:3" s="25" customFormat="1">
      <c r="A11" s="33" t="s">
        <v>171</v>
      </c>
      <c r="B11" s="34" t="s">
        <v>170</v>
      </c>
      <c r="C11" s="35" t="s">
        <v>172</v>
      </c>
    </row>
    <row r="12" spans="1:3">
      <c r="A12" s="30" t="s">
        <v>173</v>
      </c>
      <c r="B12" s="31" t="s">
        <v>174</v>
      </c>
      <c r="C12" s="32" t="s">
        <v>175</v>
      </c>
    </row>
    <row r="14" spans="1:3">
      <c r="A14" s="193" t="s">
        <v>176</v>
      </c>
      <c r="B14" s="194"/>
      <c r="C14" s="195"/>
    </row>
    <row r="15" spans="1:3">
      <c r="A15" s="36" t="s">
        <v>183</v>
      </c>
      <c r="B15" s="28" t="s">
        <v>184</v>
      </c>
      <c r="C15" s="37" t="s">
        <v>191</v>
      </c>
    </row>
    <row r="16" spans="1:3">
      <c r="A16" s="38" t="s">
        <v>185</v>
      </c>
      <c r="B16" s="39" t="s">
        <v>186</v>
      </c>
      <c r="C16" s="40" t="s">
        <v>192</v>
      </c>
    </row>
    <row r="17" spans="1:3">
      <c r="A17" s="38" t="s">
        <v>187</v>
      </c>
      <c r="B17" s="39" t="s">
        <v>188</v>
      </c>
      <c r="C17" s="40" t="s">
        <v>193</v>
      </c>
    </row>
    <row r="18" spans="1:3">
      <c r="A18" s="41" t="s">
        <v>194</v>
      </c>
      <c r="B18" s="31" t="s">
        <v>189</v>
      </c>
      <c r="C18" s="42" t="s">
        <v>195</v>
      </c>
    </row>
    <row r="20" spans="1:3">
      <c r="A20" s="88" t="s">
        <v>5</v>
      </c>
      <c r="B20" s="196"/>
      <c r="C20" s="89"/>
    </row>
    <row r="21" spans="1:3" s="26" customFormat="1">
      <c r="A21" s="33" t="s">
        <v>196</v>
      </c>
      <c r="B21" s="34" t="s">
        <v>202</v>
      </c>
      <c r="C21" s="35" t="s">
        <v>197</v>
      </c>
    </row>
    <row r="22" spans="1:3" s="4" customFormat="1">
      <c r="A22" s="38" t="s">
        <v>198</v>
      </c>
      <c r="B22" s="43" t="s">
        <v>199</v>
      </c>
      <c r="C22" s="44" t="s">
        <v>200</v>
      </c>
    </row>
    <row r="23" spans="1:3" s="4" customFormat="1">
      <c r="A23" s="41" t="s">
        <v>201</v>
      </c>
      <c r="B23" s="31" t="s">
        <v>203</v>
      </c>
      <c r="C23" s="45" t="s">
        <v>204</v>
      </c>
    </row>
    <row r="24" spans="1:3" s="4" customFormat="1"/>
  </sheetData>
  <mergeCells count="5">
    <mergeCell ref="A4:C4"/>
    <mergeCell ref="A10:C10"/>
    <mergeCell ref="A14:C14"/>
    <mergeCell ref="A20:C20"/>
    <mergeCell ref="A6:C6"/>
  </mergeCells>
  <hyperlinks>
    <hyperlink ref="B11" r:id="rId1" xr:uid="{698D046F-C40C-654C-9581-24EF99E280F9}"/>
    <hyperlink ref="B12" r:id="rId2" xr:uid="{6DE67276-DFC3-6D48-845D-5C808BCF3105}"/>
    <hyperlink ref="B7" r:id="rId3" xr:uid="{F845536F-DA59-D242-B263-0F4178D5B041}"/>
    <hyperlink ref="B8" r:id="rId4" xr:uid="{4CEA586F-B3AC-E941-820D-CDD60BAA6897}"/>
    <hyperlink ref="B15" r:id="rId5" xr:uid="{4A30FB1C-7E33-5246-B9CF-FA30C6C9D124}"/>
    <hyperlink ref="B16" r:id="rId6" xr:uid="{E6F4EEC2-0CCE-5349-88D0-C38CEEE676D4}"/>
    <hyperlink ref="B17" r:id="rId7" xr:uid="{8ADC3AC3-8C8B-7B4C-8973-1C673E37A3B6}"/>
    <hyperlink ref="B18" r:id="rId8" xr:uid="{891C860F-904A-B14B-ADBA-760C31E06CA2}"/>
    <hyperlink ref="B22" r:id="rId9" xr:uid="{90939A6C-892D-6F4D-89B0-5E9A8A0F388C}"/>
    <hyperlink ref="B21" r:id="rId10" xr:uid="{A06FF839-4B2B-7B49-8604-3E053522AD1F}"/>
    <hyperlink ref="B23" r:id="rId11" xr:uid="{BBC64B25-3414-2143-A34A-A095BE864F19}"/>
  </hyperlinks>
  <pageMargins left="0.7" right="0.7" top="0.75" bottom="0.75" header="0.3" footer="0.3"/>
  <drawing r:id="rId1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E44AE5-A8BF-A840-913C-A8A9F2457615}">
  <dimension ref="A4:A20"/>
  <sheetViews>
    <sheetView showGridLines="0" zoomScale="120" zoomScaleNormal="120" workbookViewId="0">
      <selection activeCell="A5" sqref="A5"/>
    </sheetView>
  </sheetViews>
  <sheetFormatPr defaultColWidth="10.6640625" defaultRowHeight="15.5"/>
  <cols>
    <col min="1" max="1" width="69.33203125" customWidth="1"/>
  </cols>
  <sheetData>
    <row r="4" spans="1:1" ht="21">
      <c r="A4" s="11" t="s">
        <v>107</v>
      </c>
    </row>
    <row r="5" spans="1:1">
      <c r="A5" s="1" t="s">
        <v>104</v>
      </c>
    </row>
    <row r="6" spans="1:1">
      <c r="A6" s="1" t="s">
        <v>105</v>
      </c>
    </row>
    <row r="7" spans="1:1">
      <c r="A7" s="1" t="s">
        <v>154</v>
      </c>
    </row>
    <row r="8" spans="1:1">
      <c r="A8" s="1" t="s">
        <v>106</v>
      </c>
    </row>
    <row r="9" spans="1:1">
      <c r="A9" s="1" t="s">
        <v>118</v>
      </c>
    </row>
    <row r="11" spans="1:1" ht="21">
      <c r="A11" s="11" t="s">
        <v>108</v>
      </c>
    </row>
    <row r="12" spans="1:1">
      <c r="A12" s="1" t="s">
        <v>109</v>
      </c>
    </row>
    <row r="13" spans="1:1">
      <c r="A13" s="1" t="s">
        <v>111</v>
      </c>
    </row>
    <row r="14" spans="1:1">
      <c r="A14" s="1" t="s">
        <v>113</v>
      </c>
    </row>
    <row r="15" spans="1:1">
      <c r="A15" s="1" t="s">
        <v>110</v>
      </c>
    </row>
    <row r="16" spans="1:1">
      <c r="A16" s="1" t="s">
        <v>114</v>
      </c>
    </row>
    <row r="17" spans="1:1">
      <c r="A17" s="1" t="s">
        <v>115</v>
      </c>
    </row>
    <row r="19" spans="1:1" ht="21">
      <c r="A19" s="11" t="s">
        <v>43</v>
      </c>
    </row>
    <row r="20" spans="1:1">
      <c r="A20" s="1" t="s">
        <v>116</v>
      </c>
    </row>
  </sheetData>
  <hyperlinks>
    <hyperlink ref="A12" r:id="rId1" xr:uid="{C9387F0F-ACA4-B04A-B95D-F7D99BE908A6}"/>
    <hyperlink ref="A13" r:id="rId2" xr:uid="{E2A52145-FDE2-0D4B-B29F-8F5E0B8DDC38}"/>
    <hyperlink ref="A16" r:id="rId3" xr:uid="{FC1BC533-4861-FD44-8675-4511EBC6904E}"/>
    <hyperlink ref="A17" r:id="rId4" xr:uid="{39C7F425-DF35-4C49-B931-692B019DA287}"/>
    <hyperlink ref="A5" r:id="rId5" xr:uid="{B6F28CD3-E664-3D41-BBB8-1514DE7C4EE6}"/>
    <hyperlink ref="A9" r:id="rId6" xr:uid="{0617E950-A64D-4EFF-A8F9-D6A9AE6CDBE6}"/>
    <hyperlink ref="A14" r:id="rId7" xr:uid="{85FC7720-6B6F-4C55-A87E-4548F217AEBB}"/>
    <hyperlink ref="A15" r:id="rId8" xr:uid="{60472A8D-242F-4699-B94F-86A8FF73EC20}"/>
    <hyperlink ref="A7" r:id="rId9" xr:uid="{823170B3-AF4F-42E3-A30F-0684AA7861FD}"/>
    <hyperlink ref="A6" r:id="rId10" xr:uid="{4CAF3657-37AE-4923-8DAE-4416B886DDE3}"/>
    <hyperlink ref="A8" r:id="rId11" xr:uid="{88E489D5-5457-41F6-BF44-1225782F1855}"/>
    <hyperlink ref="A20" r:id="rId12" xr:uid="{03E4A21A-6AA9-A443-B44D-8504EC749088}"/>
  </hyperlinks>
  <pageMargins left="0.7" right="0.7" top="0.75" bottom="0.75" header="0.3" footer="0.3"/>
  <drawing r:id="rId1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A6E60C-BFA2-094F-823C-C7274A14213E}">
  <dimension ref="A1:I10"/>
  <sheetViews>
    <sheetView zoomScaleNormal="100" workbookViewId="0">
      <selection activeCell="I22" sqref="I22"/>
    </sheetView>
  </sheetViews>
  <sheetFormatPr defaultColWidth="10.6640625" defaultRowHeight="15.5"/>
  <cols>
    <col min="2" max="2" width="20.1640625" bestFit="1" customWidth="1"/>
    <col min="3" max="3" width="16.33203125" bestFit="1" customWidth="1"/>
    <col min="4" max="4" width="13.1640625" bestFit="1" customWidth="1"/>
    <col min="5" max="5" width="20.6640625" bestFit="1" customWidth="1"/>
    <col min="6" max="6" width="9.6640625" bestFit="1" customWidth="1"/>
  </cols>
  <sheetData>
    <row r="1" spans="1:9">
      <c r="A1" t="s">
        <v>24</v>
      </c>
      <c r="B1" t="s">
        <v>21</v>
      </c>
      <c r="C1" t="s">
        <v>36</v>
      </c>
      <c r="D1" t="s">
        <v>48</v>
      </c>
      <c r="E1" t="s">
        <v>62</v>
      </c>
      <c r="F1" t="s">
        <v>83</v>
      </c>
      <c r="G1" t="s">
        <v>218</v>
      </c>
      <c r="H1" t="s">
        <v>232</v>
      </c>
      <c r="I1" t="s">
        <v>235</v>
      </c>
    </row>
    <row r="2" spans="1:9">
      <c r="A2" t="s">
        <v>25</v>
      </c>
      <c r="B2" t="s">
        <v>30</v>
      </c>
      <c r="C2" t="s">
        <v>37</v>
      </c>
      <c r="D2" t="s">
        <v>119</v>
      </c>
      <c r="E2" t="s">
        <v>63</v>
      </c>
      <c r="F2" t="s">
        <v>69</v>
      </c>
      <c r="G2" t="s">
        <v>219</v>
      </c>
      <c r="H2" t="s">
        <v>30</v>
      </c>
      <c r="I2" t="s">
        <v>236</v>
      </c>
    </row>
    <row r="3" spans="1:9">
      <c r="A3" t="s">
        <v>26</v>
      </c>
      <c r="B3" t="s">
        <v>31</v>
      </c>
      <c r="C3" t="s">
        <v>38</v>
      </c>
      <c r="D3" t="s">
        <v>120</v>
      </c>
      <c r="E3" t="s">
        <v>64</v>
      </c>
      <c r="F3" t="s">
        <v>74</v>
      </c>
      <c r="G3" t="s">
        <v>220</v>
      </c>
      <c r="H3" t="s">
        <v>233</v>
      </c>
      <c r="I3" t="s">
        <v>237</v>
      </c>
    </row>
    <row r="4" spans="1:9">
      <c r="A4" t="s">
        <v>27</v>
      </c>
      <c r="B4" t="s">
        <v>32</v>
      </c>
      <c r="C4" t="s">
        <v>39</v>
      </c>
      <c r="D4" t="s">
        <v>121</v>
      </c>
      <c r="E4" t="s">
        <v>65</v>
      </c>
      <c r="F4" t="s">
        <v>122</v>
      </c>
      <c r="G4" t="s">
        <v>221</v>
      </c>
      <c r="I4" t="s">
        <v>7</v>
      </c>
    </row>
    <row r="5" spans="1:9">
      <c r="B5" t="s">
        <v>33</v>
      </c>
      <c r="C5" t="s">
        <v>40</v>
      </c>
      <c r="F5" t="s">
        <v>75</v>
      </c>
      <c r="G5" t="s">
        <v>222</v>
      </c>
      <c r="I5" t="s">
        <v>238</v>
      </c>
    </row>
    <row r="6" spans="1:9">
      <c r="B6" t="s">
        <v>34</v>
      </c>
      <c r="F6" t="s">
        <v>71</v>
      </c>
      <c r="G6" t="s">
        <v>223</v>
      </c>
    </row>
    <row r="7" spans="1:9">
      <c r="B7" t="s">
        <v>35</v>
      </c>
      <c r="F7" t="s">
        <v>76</v>
      </c>
      <c r="G7" t="s">
        <v>224</v>
      </c>
    </row>
    <row r="8" spans="1:9">
      <c r="F8" t="s">
        <v>77</v>
      </c>
      <c r="G8" t="s">
        <v>225</v>
      </c>
    </row>
    <row r="9" spans="1:9">
      <c r="F9" t="s">
        <v>72</v>
      </c>
    </row>
    <row r="10" spans="1:9">
      <c r="F10" t="s">
        <v>73</v>
      </c>
    </row>
  </sheetData>
  <pageMargins left="0.7" right="0.7" top="0.75" bottom="0.75" header="0.3" footer="0.3"/>
  <pageSetup orientation="portrait" horizontalDpi="0" verticalDpi="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24ED47-8DE6-D647-978E-79147DBF5E8B}">
  <dimension ref="A1:Q13"/>
  <sheetViews>
    <sheetView workbookViewId="0">
      <selection activeCell="I3" sqref="I3"/>
    </sheetView>
  </sheetViews>
  <sheetFormatPr defaultColWidth="10.6640625" defaultRowHeight="31" customHeight="1"/>
  <cols>
    <col min="1" max="16384" width="10.6640625" style="67"/>
  </cols>
  <sheetData>
    <row r="1" spans="1:17" ht="31" customHeight="1">
      <c r="A1" s="66" t="s">
        <v>83</v>
      </c>
      <c r="B1" s="66" t="s">
        <v>90</v>
      </c>
      <c r="C1" s="66" t="s">
        <v>91</v>
      </c>
      <c r="D1" s="66" t="s">
        <v>88</v>
      </c>
      <c r="E1" s="66" t="s">
        <v>159</v>
      </c>
      <c r="F1" s="66" t="s">
        <v>155</v>
      </c>
      <c r="G1" s="66" t="s">
        <v>160</v>
      </c>
      <c r="H1" s="66" t="s">
        <v>161</v>
      </c>
      <c r="I1" s="66" t="s">
        <v>94</v>
      </c>
      <c r="J1" s="67" t="s">
        <v>92</v>
      </c>
      <c r="K1" s="67" t="s">
        <v>87</v>
      </c>
      <c r="L1" s="67" t="s">
        <v>89</v>
      </c>
      <c r="M1" s="67" t="s">
        <v>162</v>
      </c>
      <c r="N1" s="67" t="s">
        <v>155</v>
      </c>
      <c r="O1" s="67" t="s">
        <v>163</v>
      </c>
      <c r="P1" s="67" t="s">
        <v>161</v>
      </c>
      <c r="Q1" s="67" t="s">
        <v>164</v>
      </c>
    </row>
    <row r="2" spans="1:17" ht="31" customHeight="1">
      <c r="A2" s="67" t="s">
        <v>69</v>
      </c>
      <c r="B2" s="67" t="s">
        <v>70</v>
      </c>
      <c r="C2" s="67" t="s">
        <v>71</v>
      </c>
      <c r="D2" s="67" t="s">
        <v>72</v>
      </c>
      <c r="E2" s="67" t="s">
        <v>73</v>
      </c>
      <c r="F2" s="67" t="s">
        <v>73</v>
      </c>
      <c r="G2" s="67" t="s">
        <v>84</v>
      </c>
      <c r="H2" s="67" t="s">
        <v>86</v>
      </c>
      <c r="I2" s="67" t="s">
        <v>69</v>
      </c>
      <c r="J2" s="67" t="s">
        <v>71</v>
      </c>
      <c r="K2" s="67" t="s">
        <v>76</v>
      </c>
      <c r="L2" s="67" t="s">
        <v>84</v>
      </c>
      <c r="M2" s="68" t="s">
        <v>93</v>
      </c>
      <c r="N2" s="68" t="s">
        <v>93</v>
      </c>
      <c r="O2" s="68" t="s">
        <v>93</v>
      </c>
      <c r="P2" s="68" t="s">
        <v>93</v>
      </c>
      <c r="Q2" s="65" t="s">
        <v>251</v>
      </c>
    </row>
    <row r="3" spans="1:17" ht="31" customHeight="1">
      <c r="A3" s="67" t="s">
        <v>74</v>
      </c>
      <c r="B3" s="67" t="s">
        <v>71</v>
      </c>
      <c r="C3" s="67" t="s">
        <v>76</v>
      </c>
      <c r="D3" s="67" t="s">
        <v>73</v>
      </c>
      <c r="E3" s="68" t="s">
        <v>93</v>
      </c>
      <c r="F3" s="68" t="s">
        <v>93</v>
      </c>
      <c r="G3" s="68" t="s">
        <v>93</v>
      </c>
      <c r="H3" s="68" t="s">
        <v>93</v>
      </c>
      <c r="I3" s="65" t="s">
        <v>251</v>
      </c>
      <c r="J3" s="67" t="s">
        <v>76</v>
      </c>
      <c r="K3" s="67" t="s">
        <v>84</v>
      </c>
      <c r="L3" s="67" t="s">
        <v>85</v>
      </c>
      <c r="M3" s="68" t="s">
        <v>93</v>
      </c>
      <c r="N3" s="68" t="s">
        <v>93</v>
      </c>
      <c r="O3" s="68" t="s">
        <v>93</v>
      </c>
      <c r="P3" s="68" t="s">
        <v>93</v>
      </c>
      <c r="Q3" s="65" t="s">
        <v>251</v>
      </c>
    </row>
    <row r="4" spans="1:17" ht="31" customHeight="1">
      <c r="A4" s="67" t="s">
        <v>122</v>
      </c>
      <c r="B4" s="67" t="s">
        <v>76</v>
      </c>
      <c r="C4" s="67" t="s">
        <v>77</v>
      </c>
      <c r="D4" s="67" t="s">
        <v>84</v>
      </c>
      <c r="E4" s="68" t="s">
        <v>93</v>
      </c>
      <c r="F4" s="68" t="s">
        <v>93</v>
      </c>
      <c r="G4" s="68" t="s">
        <v>93</v>
      </c>
      <c r="H4" s="68" t="s">
        <v>93</v>
      </c>
      <c r="I4" s="65" t="s">
        <v>251</v>
      </c>
      <c r="J4" s="67" t="s">
        <v>77</v>
      </c>
      <c r="K4" s="67" t="s">
        <v>72</v>
      </c>
      <c r="L4" s="67" t="s">
        <v>86</v>
      </c>
      <c r="M4" s="68" t="s">
        <v>93</v>
      </c>
      <c r="N4" s="68" t="s">
        <v>93</v>
      </c>
      <c r="O4" s="68" t="s">
        <v>93</v>
      </c>
      <c r="P4" s="68" t="s">
        <v>93</v>
      </c>
      <c r="Q4" s="65" t="s">
        <v>251</v>
      </c>
    </row>
    <row r="5" spans="1:17" ht="31" customHeight="1">
      <c r="A5" s="67" t="s">
        <v>75</v>
      </c>
      <c r="B5" s="67" t="s">
        <v>77</v>
      </c>
      <c r="C5" s="67" t="s">
        <v>72</v>
      </c>
      <c r="D5" s="67" t="s">
        <v>85</v>
      </c>
      <c r="E5" s="68" t="s">
        <v>93</v>
      </c>
      <c r="F5" s="68" t="s">
        <v>93</v>
      </c>
      <c r="G5" s="68" t="s">
        <v>93</v>
      </c>
      <c r="H5" s="68" t="s">
        <v>93</v>
      </c>
      <c r="I5" s="65" t="s">
        <v>251</v>
      </c>
      <c r="J5" s="67" t="s">
        <v>72</v>
      </c>
      <c r="K5" s="67" t="s">
        <v>73</v>
      </c>
      <c r="L5" s="67" t="s">
        <v>69</v>
      </c>
      <c r="M5" s="68" t="s">
        <v>93</v>
      </c>
      <c r="N5" s="68" t="s">
        <v>93</v>
      </c>
      <c r="O5" s="68" t="s">
        <v>93</v>
      </c>
      <c r="P5" s="68" t="s">
        <v>93</v>
      </c>
      <c r="Q5" s="65" t="s">
        <v>251</v>
      </c>
    </row>
    <row r="6" spans="1:17" ht="31" customHeight="1">
      <c r="A6" s="67" t="s">
        <v>71</v>
      </c>
      <c r="B6" s="67" t="s">
        <v>72</v>
      </c>
      <c r="C6" s="67" t="s">
        <v>73</v>
      </c>
      <c r="D6" s="67" t="s">
        <v>86</v>
      </c>
      <c r="E6" s="68" t="s">
        <v>93</v>
      </c>
      <c r="F6" s="68" t="s">
        <v>93</v>
      </c>
      <c r="G6" s="68" t="s">
        <v>93</v>
      </c>
      <c r="H6" s="68" t="s">
        <v>93</v>
      </c>
      <c r="I6" s="65" t="s">
        <v>251</v>
      </c>
      <c r="J6" s="67" t="s">
        <v>73</v>
      </c>
      <c r="K6" s="68" t="s">
        <v>93</v>
      </c>
      <c r="L6" s="68" t="s">
        <v>93</v>
      </c>
      <c r="M6" s="68" t="s">
        <v>93</v>
      </c>
      <c r="N6" s="68" t="s">
        <v>93</v>
      </c>
      <c r="O6" s="68" t="s">
        <v>93</v>
      </c>
      <c r="P6" s="68" t="s">
        <v>93</v>
      </c>
      <c r="Q6" s="65" t="s">
        <v>251</v>
      </c>
    </row>
    <row r="7" spans="1:17" ht="31" customHeight="1">
      <c r="A7" s="67" t="s">
        <v>76</v>
      </c>
      <c r="B7" s="67" t="s">
        <v>73</v>
      </c>
      <c r="C7" s="67" t="s">
        <v>84</v>
      </c>
      <c r="D7" s="65" t="s">
        <v>69</v>
      </c>
      <c r="E7" s="68" t="s">
        <v>93</v>
      </c>
      <c r="F7" s="68" t="s">
        <v>93</v>
      </c>
      <c r="G7" s="68" t="s">
        <v>93</v>
      </c>
      <c r="H7" s="68" t="s">
        <v>93</v>
      </c>
      <c r="I7" s="65" t="s">
        <v>251</v>
      </c>
      <c r="J7" s="67" t="s">
        <v>84</v>
      </c>
      <c r="K7" s="68" t="s">
        <v>93</v>
      </c>
      <c r="L7" s="68" t="s">
        <v>93</v>
      </c>
      <c r="M7" s="68" t="s">
        <v>93</v>
      </c>
      <c r="N7" s="68" t="s">
        <v>93</v>
      </c>
      <c r="O7" s="68" t="s">
        <v>93</v>
      </c>
      <c r="P7" s="68" t="s">
        <v>93</v>
      </c>
      <c r="Q7" s="65" t="s">
        <v>251</v>
      </c>
    </row>
    <row r="8" spans="1:17" ht="31" customHeight="1">
      <c r="A8" s="67" t="s">
        <v>77</v>
      </c>
      <c r="B8" s="67" t="s">
        <v>84</v>
      </c>
      <c r="C8" s="68" t="s">
        <v>93</v>
      </c>
      <c r="D8" s="68" t="s">
        <v>93</v>
      </c>
      <c r="E8" s="68" t="s">
        <v>93</v>
      </c>
      <c r="F8" s="68" t="s">
        <v>93</v>
      </c>
      <c r="G8" s="68" t="s">
        <v>93</v>
      </c>
      <c r="H8" s="68" t="s">
        <v>93</v>
      </c>
      <c r="I8" s="65" t="s">
        <v>251</v>
      </c>
      <c r="J8" s="67" t="s">
        <v>85</v>
      </c>
      <c r="K8" s="68" t="s">
        <v>93</v>
      </c>
      <c r="L8" s="68" t="s">
        <v>93</v>
      </c>
      <c r="M8" s="68" t="s">
        <v>93</v>
      </c>
      <c r="N8" s="68" t="s">
        <v>93</v>
      </c>
      <c r="O8" s="68" t="s">
        <v>93</v>
      </c>
      <c r="P8" s="68" t="s">
        <v>93</v>
      </c>
      <c r="Q8" s="65" t="s">
        <v>251</v>
      </c>
    </row>
    <row r="9" spans="1:17" ht="31" customHeight="1">
      <c r="A9" s="67" t="s">
        <v>72</v>
      </c>
      <c r="B9" s="67" t="s">
        <v>85</v>
      </c>
      <c r="C9" s="68" t="s">
        <v>93</v>
      </c>
      <c r="D9" s="68" t="s">
        <v>93</v>
      </c>
      <c r="E9" s="68" t="s">
        <v>93</v>
      </c>
      <c r="F9" s="68" t="s">
        <v>93</v>
      </c>
      <c r="G9" s="68" t="s">
        <v>93</v>
      </c>
      <c r="H9" s="68" t="s">
        <v>93</v>
      </c>
      <c r="I9" s="65" t="s">
        <v>251</v>
      </c>
      <c r="J9" s="67" t="s">
        <v>86</v>
      </c>
      <c r="K9" s="68" t="s">
        <v>93</v>
      </c>
      <c r="L9" s="68" t="s">
        <v>93</v>
      </c>
      <c r="M9" s="68" t="s">
        <v>93</v>
      </c>
      <c r="N9" s="68" t="s">
        <v>93</v>
      </c>
      <c r="O9" s="68" t="s">
        <v>93</v>
      </c>
      <c r="P9" s="68" t="s">
        <v>93</v>
      </c>
      <c r="Q9" s="65" t="s">
        <v>251</v>
      </c>
    </row>
    <row r="10" spans="1:17" ht="31" customHeight="1">
      <c r="A10" s="67" t="s">
        <v>73</v>
      </c>
      <c r="B10" s="67" t="s">
        <v>86</v>
      </c>
      <c r="C10" s="68" t="s">
        <v>93</v>
      </c>
      <c r="D10" s="68" t="s">
        <v>93</v>
      </c>
      <c r="E10" s="68" t="s">
        <v>93</v>
      </c>
      <c r="F10" s="68" t="s">
        <v>93</v>
      </c>
      <c r="G10" s="68" t="s">
        <v>93</v>
      </c>
      <c r="H10" s="68" t="s">
        <v>93</v>
      </c>
      <c r="I10" s="65" t="s">
        <v>251</v>
      </c>
      <c r="J10" s="65" t="s">
        <v>69</v>
      </c>
      <c r="K10" s="68" t="s">
        <v>93</v>
      </c>
      <c r="L10" s="68" t="s">
        <v>93</v>
      </c>
      <c r="M10" s="68" t="s">
        <v>93</v>
      </c>
      <c r="N10" s="68" t="s">
        <v>93</v>
      </c>
      <c r="O10" s="68" t="s">
        <v>93</v>
      </c>
      <c r="P10" s="68" t="s">
        <v>93</v>
      </c>
      <c r="Q10" s="65" t="s">
        <v>251</v>
      </c>
    </row>
    <row r="11" spans="1:17" ht="31" customHeight="1">
      <c r="M11" s="68"/>
    </row>
    <row r="12" spans="1:17" ht="31" customHeight="1">
      <c r="M12" s="68"/>
    </row>
    <row r="13" spans="1:17" ht="31" customHeight="1">
      <c r="M13" s="68"/>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Overview</vt:lpstr>
      <vt:lpstr>Renewal Self-Assessment Tool</vt:lpstr>
      <vt:lpstr>Timeline Tool</vt:lpstr>
      <vt:lpstr>Authorizer Engagement Tool</vt:lpstr>
      <vt:lpstr>Community Engagement Tool</vt:lpstr>
      <vt:lpstr>CCSA Contacts</vt:lpstr>
      <vt:lpstr>Renewal Resources</vt:lpstr>
      <vt:lpstr>Drop Down Menus</vt:lpstr>
      <vt:lpstr>vlookup table_district</vt:lpstr>
      <vt:lpstr>vlookup_county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Jonathan Slakey</cp:lastModifiedBy>
  <dcterms:created xsi:type="dcterms:W3CDTF">2020-01-28T04:15:47Z</dcterms:created>
  <dcterms:modified xsi:type="dcterms:W3CDTF">2020-06-24T22:56:03Z</dcterms:modified>
</cp:coreProperties>
</file>